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autoCompressPictures="0" defaultThemeVersion="124226"/>
  <xr:revisionPtr revIDLastSave="0" documentId="13_ncr:1_{4889142A-D06E-4AF5-8190-64B375D5F7D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ÄYTTELYKOIRAT" sheetId="1" r:id="rId1"/>
    <sheet name="Sheet2" sheetId="2" state="hidden" r:id="rId2"/>
  </sheets>
  <definedNames>
    <definedName name="Openlist">Sheet2!$C$1:$C$6</definedName>
    <definedName name="rypit">Sheet2!$E$1:$E$8</definedName>
    <definedName name="RYPsij">Sheet2!$E$1:$E$8</definedName>
    <definedName name="sijoitus">Sheet2!$A$1:$A$5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1" l="1"/>
  <c r="J63" i="1"/>
  <c r="I63" i="1"/>
  <c r="G63" i="1"/>
  <c r="I118" i="1"/>
  <c r="J125" i="1"/>
  <c r="J126" i="1"/>
  <c r="J127" i="1"/>
  <c r="J128" i="1"/>
  <c r="J129" i="1"/>
  <c r="J130" i="1"/>
  <c r="J131" i="1"/>
  <c r="J124" i="1"/>
  <c r="I114" i="1"/>
  <c r="I74" i="1"/>
  <c r="G74" i="1"/>
  <c r="I12" i="1"/>
  <c r="I13" i="1"/>
  <c r="I14" i="1"/>
  <c r="I15" i="1"/>
  <c r="I16" i="1"/>
  <c r="G12" i="1"/>
  <c r="G13" i="1"/>
  <c r="G14" i="1"/>
  <c r="G15" i="1"/>
  <c r="G16" i="1"/>
  <c r="G117" i="1"/>
  <c r="G118" i="1"/>
  <c r="G121" i="1"/>
  <c r="J121" i="1" s="1"/>
  <c r="J74" i="1" l="1"/>
  <c r="J16" i="1"/>
  <c r="J14" i="1"/>
  <c r="J13" i="1"/>
  <c r="J15" i="1"/>
  <c r="J12" i="1"/>
  <c r="I107" i="1"/>
  <c r="I108" i="1"/>
  <c r="I109" i="1"/>
  <c r="I110" i="1"/>
  <c r="G107" i="1"/>
  <c r="G108" i="1"/>
  <c r="G109" i="1"/>
  <c r="G110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I62" i="1"/>
  <c r="G62" i="1"/>
  <c r="G61" i="1"/>
  <c r="I61" i="1"/>
  <c r="G52" i="1"/>
  <c r="I52" i="1"/>
  <c r="G84" i="1"/>
  <c r="I84" i="1"/>
  <c r="G6" i="1"/>
  <c r="I6" i="1"/>
  <c r="G7" i="1"/>
  <c r="I7" i="1"/>
  <c r="G8" i="1"/>
  <c r="I8" i="1"/>
  <c r="G9" i="1"/>
  <c r="I9" i="1"/>
  <c r="G10" i="1"/>
  <c r="I10" i="1"/>
  <c r="G11" i="1"/>
  <c r="I11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51" i="1"/>
  <c r="I51" i="1"/>
  <c r="G53" i="1"/>
  <c r="I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I60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5" i="1"/>
  <c r="I75" i="1"/>
  <c r="G76" i="1"/>
  <c r="I76" i="1"/>
  <c r="G77" i="1"/>
  <c r="I77" i="1"/>
  <c r="G78" i="1"/>
  <c r="I78" i="1"/>
  <c r="G79" i="1"/>
  <c r="I79" i="1"/>
  <c r="G80" i="1"/>
  <c r="I80" i="1"/>
  <c r="G81" i="1"/>
  <c r="I81" i="1"/>
  <c r="G82" i="1"/>
  <c r="I82" i="1"/>
  <c r="G83" i="1"/>
  <c r="I83" i="1"/>
  <c r="G87" i="1"/>
  <c r="I87" i="1"/>
  <c r="G88" i="1"/>
  <c r="I88" i="1"/>
  <c r="G89" i="1"/>
  <c r="I89" i="1"/>
  <c r="G90" i="1"/>
  <c r="I90" i="1"/>
  <c r="G91" i="1"/>
  <c r="I91" i="1"/>
  <c r="G92" i="1"/>
  <c r="I92" i="1"/>
  <c r="G93" i="1"/>
  <c r="I93" i="1"/>
  <c r="G94" i="1"/>
  <c r="I94" i="1"/>
  <c r="G95" i="1"/>
  <c r="I95" i="1"/>
  <c r="G96" i="1"/>
  <c r="I96" i="1"/>
  <c r="G97" i="1"/>
  <c r="I97" i="1"/>
  <c r="G98" i="1"/>
  <c r="I98" i="1"/>
  <c r="G99" i="1"/>
  <c r="I99" i="1"/>
  <c r="G100" i="1"/>
  <c r="I100" i="1"/>
  <c r="G101" i="1"/>
  <c r="I101" i="1"/>
  <c r="G102" i="1"/>
  <c r="I102" i="1"/>
  <c r="G103" i="1"/>
  <c r="I103" i="1"/>
  <c r="G104" i="1"/>
  <c r="I104" i="1"/>
  <c r="G105" i="1"/>
  <c r="I105" i="1"/>
  <c r="G106" i="1"/>
  <c r="I106" i="1"/>
  <c r="G114" i="1"/>
  <c r="J114" i="1" s="1"/>
  <c r="I117" i="1"/>
  <c r="J41" i="1" l="1"/>
  <c r="J109" i="1"/>
  <c r="J40" i="1"/>
  <c r="J108" i="1"/>
  <c r="J107" i="1"/>
  <c r="J45" i="1"/>
  <c r="J110" i="1"/>
  <c r="J62" i="1"/>
  <c r="J48" i="1"/>
  <c r="J39" i="1"/>
  <c r="J50" i="1"/>
  <c r="J49" i="1"/>
  <c r="J42" i="1"/>
  <c r="J47" i="1"/>
  <c r="J43" i="1"/>
  <c r="J46" i="1"/>
  <c r="J44" i="1"/>
  <c r="J61" i="1"/>
  <c r="J29" i="1"/>
  <c r="J27" i="1"/>
  <c r="J104" i="1"/>
  <c r="J25" i="1"/>
  <c r="J52" i="1"/>
  <c r="J23" i="1"/>
  <c r="J9" i="1"/>
  <c r="J103" i="1"/>
  <c r="J99" i="1"/>
  <c r="J95" i="1"/>
  <c r="J35" i="1"/>
  <c r="J38" i="1"/>
  <c r="J26" i="1"/>
  <c r="J96" i="1"/>
  <c r="J81" i="1"/>
  <c r="J77" i="1"/>
  <c r="J54" i="1"/>
  <c r="J7" i="1"/>
  <c r="J79" i="1"/>
  <c r="J31" i="1"/>
  <c r="J76" i="1"/>
  <c r="J73" i="1"/>
  <c r="J71" i="1"/>
  <c r="J69" i="1"/>
  <c r="J57" i="1"/>
  <c r="J36" i="1"/>
  <c r="J22" i="1"/>
  <c r="J20" i="1"/>
  <c r="J18" i="1"/>
  <c r="J118" i="1"/>
  <c r="J94" i="1"/>
  <c r="J66" i="1"/>
  <c r="J58" i="1"/>
  <c r="J56" i="1"/>
  <c r="J32" i="1"/>
  <c r="J21" i="1"/>
  <c r="J17" i="1"/>
  <c r="J11" i="1"/>
  <c r="J97" i="1"/>
  <c r="J82" i="1"/>
  <c r="J55" i="1"/>
  <c r="J33" i="1"/>
  <c r="J24" i="1"/>
  <c r="J106" i="1"/>
  <c r="J101" i="1"/>
  <c r="J98" i="1"/>
  <c r="J90" i="1"/>
  <c r="J88" i="1"/>
  <c r="J67" i="1"/>
  <c r="J60" i="1"/>
  <c r="J117" i="1"/>
  <c r="J83" i="1"/>
  <c r="J80" i="1"/>
  <c r="J75" i="1"/>
  <c r="J72" i="1"/>
  <c r="J70" i="1"/>
  <c r="J105" i="1"/>
  <c r="J102" i="1"/>
  <c r="J100" i="1"/>
  <c r="J93" i="1"/>
  <c r="J91" i="1"/>
  <c r="J89" i="1"/>
  <c r="J87" i="1"/>
  <c r="J78" i="1"/>
  <c r="J68" i="1"/>
  <c r="J84" i="1"/>
  <c r="J10" i="1"/>
  <c r="J8" i="1"/>
  <c r="J19" i="1"/>
  <c r="J59" i="1"/>
  <c r="J53" i="1"/>
  <c r="J34" i="1"/>
  <c r="J92" i="1"/>
  <c r="J51" i="1"/>
  <c r="J30" i="1"/>
  <c r="J6" i="1"/>
  <c r="J37" i="1"/>
  <c r="J28" i="1"/>
  <c r="L2" i="1" l="1"/>
</calcChain>
</file>

<file path=xl/sharedStrings.xml><?xml version="1.0" encoding="utf-8"?>
<sst xmlns="http://schemas.openxmlformats.org/spreadsheetml/2006/main" count="269" uniqueCount="202">
  <si>
    <t>Näyttely</t>
  </si>
  <si>
    <t>ROP</t>
  </si>
  <si>
    <t>VSP</t>
  </si>
  <si>
    <t>PU2/PN2</t>
  </si>
  <si>
    <t>PU3/PN3</t>
  </si>
  <si>
    <t>PU4/PN4</t>
  </si>
  <si>
    <t>Jyväskylä</t>
  </si>
  <si>
    <t>Kouvola</t>
  </si>
  <si>
    <t>Lahti</t>
  </si>
  <si>
    <t>Joensuu</t>
  </si>
  <si>
    <t>Turku</t>
  </si>
  <si>
    <t>Kajaani</t>
  </si>
  <si>
    <t>Kuopio</t>
  </si>
  <si>
    <t>KAIKKIEN ROTUJEN NÄYTTELYT</t>
  </si>
  <si>
    <t>PU5/PN5</t>
  </si>
  <si>
    <t>Pisteet yhteensä:</t>
  </si>
  <si>
    <t>Näyttelyitä yhteensä:</t>
  </si>
  <si>
    <t>RYP1</t>
  </si>
  <si>
    <t>RYP2</t>
  </si>
  <si>
    <t>RYP3</t>
  </si>
  <si>
    <t>RYP4</t>
  </si>
  <si>
    <t>BIS1</t>
  </si>
  <si>
    <t>BIS2</t>
  </si>
  <si>
    <t>BIS3</t>
  </si>
  <si>
    <t>BIS4</t>
  </si>
  <si>
    <t>RYP/BIS-pisteet</t>
  </si>
  <si>
    <t>GR-pisteet ilman kerrointa</t>
  </si>
  <si>
    <t>Tuomari</t>
  </si>
  <si>
    <t>Kerroin</t>
  </si>
  <si>
    <t>Pvm</t>
  </si>
  <si>
    <t>Golden Ring ERIKOISNÄYTTELYT</t>
  </si>
  <si>
    <t>Rovaniemi</t>
  </si>
  <si>
    <t>Tuusniemi</t>
  </si>
  <si>
    <t>Mikkeli</t>
  </si>
  <si>
    <t>Kalajoki</t>
  </si>
  <si>
    <t>Hyvinkää</t>
  </si>
  <si>
    <t>Porvoo</t>
  </si>
  <si>
    <t>Vesilahti</t>
  </si>
  <si>
    <t>Heinola</t>
  </si>
  <si>
    <t>Rauma</t>
  </si>
  <si>
    <t>Alavus</t>
  </si>
  <si>
    <t>Raahe</t>
  </si>
  <si>
    <t>Oulainen</t>
  </si>
  <si>
    <t>Seinäjoki</t>
  </si>
  <si>
    <t>Lemland</t>
  </si>
  <si>
    <t>Keuruu</t>
  </si>
  <si>
    <t>Helsinki</t>
  </si>
  <si>
    <t>Kihniö</t>
  </si>
  <si>
    <t>Tampere</t>
  </si>
  <si>
    <t>Eckerö</t>
  </si>
  <si>
    <t>Riihimäki</t>
  </si>
  <si>
    <t>Oulu</t>
  </si>
  <si>
    <t>Pori</t>
  </si>
  <si>
    <t>Tornio</t>
  </si>
  <si>
    <t>Mäntsälä</t>
  </si>
  <si>
    <t>Kurikka</t>
  </si>
  <si>
    <t xml:space="preserve">VALITSE                     PU/PN-sijoitus </t>
  </si>
  <si>
    <t>VALITSE       RYP/BIS-sijoitus</t>
  </si>
  <si>
    <t>Lopulliset pisteet</t>
  </si>
  <si>
    <t>Koiran nimi:</t>
  </si>
  <si>
    <t>Kaikkien rotujen näyttelyt</t>
  </si>
  <si>
    <t>Kansainväliset ja NORD-näyttelyt</t>
  </si>
  <si>
    <t xml:space="preserve">Ryhmänäyttelyt </t>
  </si>
  <si>
    <t>Muut erikoisnäyttelyt</t>
  </si>
  <si>
    <t>RYHMÄNÄYTTELYT</t>
  </si>
  <si>
    <t>ERIKOISNÄYTTELYT</t>
  </si>
  <si>
    <t>Luumäki</t>
  </si>
  <si>
    <t>Virolahti</t>
  </si>
  <si>
    <t>Paimio</t>
  </si>
  <si>
    <t>Akaa</t>
  </si>
  <si>
    <t>Vantaa</t>
  </si>
  <si>
    <t>Heiskanen Kati</t>
  </si>
  <si>
    <t>Talvi Hannu</t>
  </si>
  <si>
    <t>Putkonen Juha</t>
  </si>
  <si>
    <t>Tuominen Matti</t>
  </si>
  <si>
    <t>Korhonen Katja</t>
  </si>
  <si>
    <t>Niemelä Riitta</t>
  </si>
  <si>
    <t>Kosonen Marja</t>
  </si>
  <si>
    <t>Mattila Paavo</t>
  </si>
  <si>
    <t>Nummi Erja</t>
  </si>
  <si>
    <t>Löfman Tarja</t>
  </si>
  <si>
    <t>Mäkinen Maija</t>
  </si>
  <si>
    <t>Stenlund Leila</t>
  </si>
  <si>
    <t>Mustonen Kimmo</t>
  </si>
  <si>
    <t>Jaakkola Marjo</t>
  </si>
  <si>
    <t>Ståhlberg Perttu</t>
  </si>
  <si>
    <t>Jokisilta Hannele</t>
  </si>
  <si>
    <t>Okkola Tuire</t>
  </si>
  <si>
    <t>Vuorinen Lotta</t>
  </si>
  <si>
    <t>Finnig Anett</t>
  </si>
  <si>
    <t>Ruotsalainen Esa</t>
  </si>
  <si>
    <t>Korpela Reino</t>
  </si>
  <si>
    <t>Tenson Helin</t>
  </si>
  <si>
    <t>Kipinä Markku</t>
  </si>
  <si>
    <t>Kokkola</t>
  </si>
  <si>
    <t>Äänekoski</t>
  </si>
  <si>
    <t>Nurmijärvi</t>
  </si>
  <si>
    <t>Mäntyharju</t>
  </si>
  <si>
    <t>Toivanen Arto</t>
  </si>
  <si>
    <t>Björkman Helene</t>
  </si>
  <si>
    <t>Kallio Tarja</t>
  </si>
  <si>
    <t>Koskelo Arja</t>
  </si>
  <si>
    <t>Holm Larnemaa Marianne</t>
  </si>
  <si>
    <t>Hassinen Maarit</t>
  </si>
  <si>
    <t>Erikois- näyttelyt</t>
  </si>
  <si>
    <t>Teini Pekka</t>
  </si>
  <si>
    <t>Lehkonen Harri</t>
  </si>
  <si>
    <t>Järventölä Marjo</t>
  </si>
  <si>
    <t>Lahokoski Viveca</t>
  </si>
  <si>
    <t>Epäviralliset</t>
  </si>
  <si>
    <t>Turku Åbo Åpen</t>
  </si>
  <si>
    <t>Gorjao-Henriques Luis</t>
  </si>
  <si>
    <t>Andersson Jennie</t>
  </si>
  <si>
    <t>Hämeenlinna</t>
  </si>
  <si>
    <t>Poletaeva Irina</t>
  </si>
  <si>
    <t>Andreasen Kaj Falk</t>
  </si>
  <si>
    <t>Fröberg Janette</t>
  </si>
  <si>
    <t>Eerola Tapio</t>
  </si>
  <si>
    <t>Viljanmaa-Petjala Teija</t>
  </si>
  <si>
    <t>Juslin Johan</t>
  </si>
  <si>
    <t>Ruokolahti</t>
  </si>
  <si>
    <t>Mähönen Markku</t>
  </si>
  <si>
    <t>Tervola</t>
  </si>
  <si>
    <t>Colborne Michele</t>
  </si>
  <si>
    <t>Espoo</t>
  </si>
  <si>
    <t>Finnich Pedersen Gitte</t>
  </si>
  <si>
    <t>Eskelinen Tiina</t>
  </si>
  <si>
    <t>Cronander Åke</t>
  </si>
  <si>
    <t>Pyhäjoki</t>
  </si>
  <si>
    <t>Finne Leni</t>
  </si>
  <si>
    <t>Heikkinen-Lehkonen Paula</t>
  </si>
  <si>
    <t>Savolainen Tuula</t>
  </si>
  <si>
    <t>Nielsen Eva</t>
  </si>
  <si>
    <t>Halsua</t>
  </si>
  <si>
    <t>Ikaalinen</t>
  </si>
  <si>
    <t>Stockmari Harto</t>
  </si>
  <si>
    <t>Aaltonen Pirjo</t>
  </si>
  <si>
    <t>Juutilainen Saija</t>
  </si>
  <si>
    <t>Leikola-Walden Reia</t>
  </si>
  <si>
    <t>Douma Rob</t>
  </si>
  <si>
    <t>Suonenjoki</t>
  </si>
  <si>
    <t>Eura</t>
  </si>
  <si>
    <t>Itkonen Pia</t>
  </si>
  <si>
    <t>Heinilä Maija</t>
  </si>
  <si>
    <t>Orivesi</t>
  </si>
  <si>
    <t>Piljevic Dusko</t>
  </si>
  <si>
    <t>Tuusula</t>
  </si>
  <si>
    <t>Balogh Zsuzsanna</t>
  </si>
  <si>
    <t>Teuva</t>
  </si>
  <si>
    <t>Foss Arne</t>
  </si>
  <si>
    <t>Närpiö</t>
  </si>
  <si>
    <t>Nygård Marjo</t>
  </si>
  <si>
    <t>Jämsä</t>
  </si>
  <si>
    <t>Rekiranta Paula</t>
  </si>
  <si>
    <t>Savonlinna</t>
  </si>
  <si>
    <t>Tast Harry</t>
  </si>
  <si>
    <t>Kuusamo</t>
  </si>
  <si>
    <t>Varkaus</t>
  </si>
  <si>
    <t>Kangasniemi</t>
  </si>
  <si>
    <t>Outokumpu</t>
  </si>
  <si>
    <t>Mynämäki</t>
  </si>
  <si>
    <t>Nivala</t>
  </si>
  <si>
    <t>Pelkosenniemi</t>
  </si>
  <si>
    <t>Lehtonen Maija</t>
  </si>
  <si>
    <t>Iisalmi</t>
  </si>
  <si>
    <t>Ristijärvi</t>
  </si>
  <si>
    <t>Kerem Kristin</t>
  </si>
  <si>
    <t>Salo</t>
  </si>
  <si>
    <t>Rautjärvi</t>
  </si>
  <si>
    <t>Sipoo</t>
  </si>
  <si>
    <t>Sulkava</t>
  </si>
  <si>
    <t>Pegan Boris</t>
  </si>
  <si>
    <t>Mustasaari</t>
  </si>
  <si>
    <t>Balkan Jeanette</t>
  </si>
  <si>
    <t>Kitee</t>
  </si>
  <si>
    <t>Jeavons Guy</t>
  </si>
  <si>
    <t>Nurmes</t>
  </si>
  <si>
    <t>Ilomantsi</t>
  </si>
  <si>
    <t>Liimatainen Jussi</t>
  </si>
  <si>
    <t>Pistetaulukko Vuoden Näyttelykoira 2025</t>
  </si>
  <si>
    <t>Pichard Laurent</t>
  </si>
  <si>
    <t>Skalin Bo</t>
  </si>
  <si>
    <t>Yate Caroline</t>
  </si>
  <si>
    <t>Johnsson Filip ja Rølles Lena-Cathrine</t>
  </si>
  <si>
    <t>KANSAINVÄLISET JA NORD-NÄYTTELYT JA MV-NÄYTTELY</t>
  </si>
  <si>
    <t>MAAILMAN VOITTAJA</t>
  </si>
  <si>
    <t>Jespersen Marianne Skøtt ja Svensson Kjell</t>
  </si>
  <si>
    <t>MV-pisteet</t>
  </si>
  <si>
    <t>SIJOITUS = 1</t>
  </si>
  <si>
    <t>PISTEET</t>
  </si>
  <si>
    <t>Susanne Björkman</t>
  </si>
  <si>
    <t>ERI1</t>
  </si>
  <si>
    <t>SIJOITUS</t>
  </si>
  <si>
    <t>ERI2</t>
  </si>
  <si>
    <t>ERI3</t>
  </si>
  <si>
    <t>ERI4</t>
  </si>
  <si>
    <t>CACIB</t>
  </si>
  <si>
    <t>RES CACIB</t>
  </si>
  <si>
    <t>VET CACIB</t>
  </si>
  <si>
    <t>JUN CACIB</t>
  </si>
  <si>
    <t>BIS-pisteet</t>
  </si>
  <si>
    <t>Kaisa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</si>
</sst>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ptos"/>
      <family val="2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 vertical="top" wrapText="1"/>
    </xf>
    <xf numFmtId="0" fontId="0" fillId="2" borderId="0" xfId="0" applyFill="1"/>
    <xf numFmtId="14" fontId="0" fillId="0" borderId="0" xfId="0" applyNumberFormat="1" applyAlignment="1">
      <alignment horizontal="left" vertical="top" wrapText="1"/>
    </xf>
    <xf numFmtId="0" fontId="3" fillId="0" borderId="0" xfId="1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left" wrapText="1"/>
    </xf>
    <xf numFmtId="0" fontId="0" fillId="5" borderId="0" xfId="0" applyFill="1"/>
    <xf numFmtId="0" fontId="8" fillId="5" borderId="0" xfId="0" applyFont="1" applyFill="1"/>
    <xf numFmtId="0" fontId="1" fillId="5" borderId="0" xfId="0" applyFont="1" applyFill="1"/>
    <xf numFmtId="0" fontId="7" fillId="0" borderId="0" xfId="0" applyFont="1"/>
    <xf numFmtId="0" fontId="8" fillId="2" borderId="0" xfId="0" applyFont="1" applyFill="1"/>
    <xf numFmtId="0" fontId="1" fillId="2" borderId="0" xfId="0" applyFont="1" applyFill="1"/>
    <xf numFmtId="0" fontId="0" fillId="3" borderId="0" xfId="0" applyFill="1"/>
    <xf numFmtId="0" fontId="7" fillId="3" borderId="0" xfId="0" applyFont="1" applyFill="1"/>
    <xf numFmtId="14" fontId="0" fillId="3" borderId="0" xfId="0" applyNumberFormat="1" applyFill="1" applyAlignment="1">
      <alignment horizontal="center"/>
    </xf>
    <xf numFmtId="0" fontId="3" fillId="3" borderId="0" xfId="1" applyFont="1" applyFill="1" applyAlignment="1">
      <alignment horizontal="center" vertical="top" wrapText="1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/>
    <xf numFmtId="0" fontId="11" fillId="2" borderId="0" xfId="0" applyFont="1" applyFill="1"/>
    <xf numFmtId="0" fontId="11" fillId="5" borderId="0" xfId="0" applyFont="1" applyFill="1"/>
    <xf numFmtId="0" fontId="11" fillId="3" borderId="0" xfId="0" applyFont="1" applyFill="1"/>
    <xf numFmtId="14" fontId="7" fillId="0" borderId="0" xfId="0" applyNumberFormat="1" applyFont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/>
    </xf>
    <xf numFmtId="0" fontId="7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11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7" fillId="0" borderId="0" xfId="0" applyFont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vertical="top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0" fillId="0" borderId="0" xfId="0" applyAlignment="1">
      <alignment horizontal="left" vertical="top" wrapText="1"/>
    </xf>
    <xf numFmtId="0" fontId="10" fillId="3" borderId="0" xfId="0" applyFont="1" applyFill="1" applyAlignment="1">
      <alignment horizontal="center" vertical="center" textRotation="90" wrapText="1"/>
    </xf>
    <xf numFmtId="0" fontId="12" fillId="4" borderId="0" xfId="0" applyFont="1" applyFill="1" applyAlignment="1">
      <alignment horizontal="center" vertical="center" textRotation="90"/>
    </xf>
    <xf numFmtId="0" fontId="12" fillId="0" borderId="0" xfId="0" applyFont="1" applyAlignment="1">
      <alignment horizontal="center" vertical="center" textRotation="90"/>
    </xf>
    <xf numFmtId="0" fontId="0" fillId="0" borderId="0" xfId="0" applyAlignment="1">
      <alignment horizontal="left" vertical="top"/>
    </xf>
    <xf numFmtId="0" fontId="12" fillId="2" borderId="0" xfId="0" applyFont="1" applyFill="1" applyAlignment="1">
      <alignment horizontal="center" vertical="center" textRotation="90" wrapText="1"/>
    </xf>
    <xf numFmtId="0" fontId="10" fillId="5" borderId="0" xfId="0" applyFont="1" applyFill="1" applyAlignment="1">
      <alignment horizontal="center" vertical="center" textRotation="90" wrapText="1"/>
    </xf>
  </cellXfs>
  <cellStyles count="8">
    <cellStyle name="Avattu hyperlinkki" xfId="2" builtinId="9" hidden="1"/>
    <cellStyle name="Avattu hyperlinkki" xfId="3" builtinId="9" hidden="1"/>
    <cellStyle name="Avattu hyperlinkki" xfId="4" builtinId="9" hidden="1"/>
    <cellStyle name="Avattu hyperlinkki" xfId="5" builtinId="9" hidden="1"/>
    <cellStyle name="Avattu hyperlinkki" xfId="6" builtinId="9" hidden="1"/>
    <cellStyle name="Avattu hyperlinkki" xfId="7" builtinId="9" hidden="1"/>
    <cellStyle name="Hyperlinkki" xfId="1" builtinId="8"/>
    <cellStyle name="Normaali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00FFFF"/>
      <color rgb="FFCCECFF"/>
      <color rgb="FFFFFF99"/>
      <color rgb="FF66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891540</xdr:colOff>
      <xdr:row>3</xdr:row>
      <xdr:rowOff>99060</xdr:rowOff>
    </xdr:from>
    <xdr:to>
      <xdr:col>5</xdr:col>
      <xdr:colOff>1036320</xdr:colOff>
      <xdr:row>3</xdr:row>
      <xdr:rowOff>350520</xdr:rowOff>
    </xdr:to>
    <xdr:sp macro="" textlink="">
      <xdr:nvSpPr>
        <xdr:cNvPr id="2" name="Nuoli: Alas 1">
          <a:extLst>
            <a:ext uri="{FF2B5EF4-FFF2-40B4-BE49-F238E27FC236}">
              <a16:creationId xmlns:a16="http://schemas.microsoft.com/office/drawing/2014/main" id="{425F9C1C-E607-2377-150E-40E30BC8F6BC}"/>
            </a:ext>
          </a:extLst>
        </xdr:cNvPr>
        <xdr:cNvSpPr/>
      </xdr:nvSpPr>
      <xdr:spPr>
        <a:xfrm>
          <a:off x="5760720" y="586740"/>
          <a:ext cx="144780" cy="2514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7</xdr:col>
      <xdr:colOff>929640</xdr:colOff>
      <xdr:row>3</xdr:row>
      <xdr:rowOff>106680</xdr:rowOff>
    </xdr:from>
    <xdr:to>
      <xdr:col>7</xdr:col>
      <xdr:colOff>1074420</xdr:colOff>
      <xdr:row>3</xdr:row>
      <xdr:rowOff>358140</xdr:rowOff>
    </xdr:to>
    <xdr:sp macro="" textlink="">
      <xdr:nvSpPr>
        <xdr:cNvPr id="4" name="Nuoli: Alas 3">
          <a:extLst>
            <a:ext uri="{FF2B5EF4-FFF2-40B4-BE49-F238E27FC236}">
              <a16:creationId xmlns:a16="http://schemas.microsoft.com/office/drawing/2014/main" id="{DD47D54C-DCD9-4CF2-98D0-6530259F0760}"/>
            </a:ext>
          </a:extLst>
        </xdr:cNvPr>
        <xdr:cNvSpPr/>
      </xdr:nvSpPr>
      <xdr:spPr>
        <a:xfrm>
          <a:off x="8542020" y="594360"/>
          <a:ext cx="144780" cy="2514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tabSelected="1" topLeftCell="B1" zoomScale="98" zoomScaleNormal="98" workbookViewId="0">
      <pane ySplit="4" topLeftCell="A65" activePane="bottomLeft" state="frozen"/>
      <selection pane="bottomLeft" activeCell="O133" sqref="O133"/>
    </sheetView>
  </sheetViews>
  <sheetFormatPr defaultColWidth="8.7109375" defaultRowHeight="28.5" x14ac:dyDescent="0.45"/>
  <cols>
    <col min="1" max="1" width="8.7109375" style="34" customWidth="1"/>
    <col min="2" max="2" width="13.42578125" customWidth="1"/>
    <col min="3" max="3" width="14.42578125" customWidth="1"/>
    <col min="4" max="4" width="25.140625" bestFit="1" customWidth="1"/>
    <col min="5" max="5" width="8.7109375" customWidth="1"/>
    <col min="6" max="7" width="16.7109375" customWidth="1"/>
    <col min="8" max="8" width="16.7109375" style="6" customWidth="1"/>
    <col min="9" max="9" width="12.7109375" customWidth="1"/>
    <col min="10" max="10" width="12.7109375" style="2" customWidth="1"/>
    <col min="11" max="11" width="12.7109375" customWidth="1"/>
    <col min="12" max="12" width="13.42578125" customWidth="1"/>
    <col min="13" max="13" width="17.7109375" customWidth="1"/>
    <col min="14" max="14" width="6.28515625" customWidth="1"/>
  </cols>
  <sheetData>
    <row r="1" spans="1:17" s="40" customFormat="1" ht="30" customHeight="1" thickBot="1" x14ac:dyDescent="0.3">
      <c r="A1" s="58"/>
      <c r="B1" s="59" t="s">
        <v>179</v>
      </c>
      <c r="F1" s="60"/>
      <c r="G1" s="80"/>
      <c r="H1" s="80"/>
      <c r="I1" s="80"/>
      <c r="J1" s="61"/>
      <c r="K1" s="60" t="s">
        <v>15</v>
      </c>
      <c r="L1" s="62">
        <f>SUM(J6:J130)</f>
        <v>0</v>
      </c>
    </row>
    <row r="2" spans="1:17" s="40" customFormat="1" ht="30" customHeight="1" thickBot="1" x14ac:dyDescent="0.3">
      <c r="A2" s="58"/>
      <c r="B2" s="64" t="s">
        <v>59</v>
      </c>
      <c r="C2" s="65"/>
      <c r="D2" s="66"/>
      <c r="E2" s="66"/>
      <c r="F2" s="66"/>
      <c r="G2" s="66"/>
      <c r="H2" s="67"/>
      <c r="I2" s="68"/>
      <c r="J2" s="61"/>
      <c r="K2" s="60" t="s">
        <v>16</v>
      </c>
      <c r="L2" s="62">
        <f>COUNTIF(J6:J62,"&gt;0")+COUNTIF(J66:J84,"&gt;0")+COUNTIF(J87:J110,"&gt;0")+COUNTIF(J114:J114,"&gt;0")+COUNTIF(J117:J118,"&gt;0")+COUNTIF(J121:J121,"&gt;0")+COUNTIF(J124:J127,"&gt;0")</f>
        <v>0</v>
      </c>
    </row>
    <row r="3" spans="1:17" ht="19.899999999999999" customHeight="1" thickBot="1" x14ac:dyDescent="0.5">
      <c r="K3" s="16"/>
      <c r="L3" s="57"/>
    </row>
    <row r="4" spans="1:17" ht="40.15" customHeight="1" thickBot="1" x14ac:dyDescent="0.5">
      <c r="B4" s="14" t="s">
        <v>29</v>
      </c>
      <c r="C4" s="14" t="s">
        <v>0</v>
      </c>
      <c r="D4" s="14" t="s">
        <v>27</v>
      </c>
      <c r="E4" s="14" t="s">
        <v>28</v>
      </c>
      <c r="F4" s="17" t="s">
        <v>56</v>
      </c>
      <c r="G4" s="15" t="s">
        <v>26</v>
      </c>
      <c r="H4" s="17" t="s">
        <v>57</v>
      </c>
      <c r="I4" s="15" t="s">
        <v>25</v>
      </c>
      <c r="J4" s="15" t="s">
        <v>58</v>
      </c>
      <c r="Q4" s="2"/>
    </row>
    <row r="5" spans="1:17" s="30" customFormat="1" ht="28.5" customHeight="1" x14ac:dyDescent="0.25">
      <c r="A5" s="49"/>
      <c r="B5" s="50" t="s">
        <v>64</v>
      </c>
      <c r="C5" s="51"/>
      <c r="D5" s="51"/>
      <c r="E5" s="51"/>
      <c r="F5" s="52"/>
      <c r="G5" s="53"/>
      <c r="H5" s="56"/>
      <c r="I5" s="53"/>
      <c r="J5" s="53"/>
      <c r="Q5" s="54"/>
    </row>
    <row r="6" spans="1:17" ht="15" x14ac:dyDescent="0.25">
      <c r="A6" s="78" t="s">
        <v>62</v>
      </c>
      <c r="B6" s="1">
        <v>45675</v>
      </c>
      <c r="C6" t="s">
        <v>177</v>
      </c>
      <c r="D6" t="s">
        <v>178</v>
      </c>
      <c r="E6" s="8">
        <v>0.5</v>
      </c>
      <c r="F6" s="6"/>
      <c r="G6" s="6" t="b">
        <f>IF(F6="ROP",6,IF(F6="VSP",5,IF(F6="PU2/PN2",4,IF(F6="PU3/PN3",3,IF(F6="PU4/PN4",2)))))</f>
        <v>0</v>
      </c>
      <c r="I6" s="6" t="b">
        <f>IF(H6="RYP1",5,IF(H6="RYP2",4,IF(H6="RYP3",3,IF(H6="RYP4",2,IF(H6="BIS1",10,IF(H6="BIS2",9,IF(H6="BIS3",8,IF(H6="BIS4",7))))))))</f>
        <v>0</v>
      </c>
      <c r="J6" s="4">
        <f>G6*E6+I6</f>
        <v>0</v>
      </c>
      <c r="M6" s="2"/>
      <c r="N6" s="2"/>
    </row>
    <row r="7" spans="1:17" ht="15" x14ac:dyDescent="0.25">
      <c r="A7" s="79"/>
      <c r="B7" s="1">
        <v>45732</v>
      </c>
      <c r="C7" t="s">
        <v>6</v>
      </c>
      <c r="D7" t="s">
        <v>90</v>
      </c>
      <c r="E7" s="8">
        <v>0.5</v>
      </c>
      <c r="F7" s="6"/>
      <c r="G7" s="6" t="b">
        <f t="shared" ref="G7:G60" si="0">IF(F7="ROP",6,IF(F7="VSP",5,IF(F7="PU2/PN2",4,IF(F7="PU3/PN3",3,IF(F7="PU4/PN4",2)))))</f>
        <v>0</v>
      </c>
      <c r="I7" s="6" t="b">
        <f t="shared" ref="I7:I55" si="1">IF(H7="RYP1",5,IF(H7="RYP2",4,IF(H7="RYP3",3,IF(H7="RYP4",2,IF(H7="BIS1",10,IF(H7="BIS2",9,IF(H7="BIS3",8,IF(H7="BIS4",7))))))))</f>
        <v>0</v>
      </c>
      <c r="J7" s="4">
        <f t="shared" ref="J7:J55" si="2">G7*E7+I7</f>
        <v>0</v>
      </c>
      <c r="M7" s="2"/>
      <c r="N7" s="2"/>
    </row>
    <row r="8" spans="1:17" ht="15" x14ac:dyDescent="0.25">
      <c r="A8" s="79"/>
      <c r="B8" s="1">
        <v>45745</v>
      </c>
      <c r="C8" t="s">
        <v>41</v>
      </c>
      <c r="D8" t="s">
        <v>153</v>
      </c>
      <c r="E8" s="8">
        <v>1</v>
      </c>
      <c r="F8" s="6"/>
      <c r="G8" s="6" t="b">
        <f t="shared" si="0"/>
        <v>0</v>
      </c>
      <c r="I8" s="6" t="b">
        <f t="shared" si="1"/>
        <v>0</v>
      </c>
      <c r="J8" s="4">
        <f t="shared" si="2"/>
        <v>0</v>
      </c>
    </row>
    <row r="9" spans="1:17" ht="15" x14ac:dyDescent="0.25">
      <c r="A9" s="79"/>
      <c r="B9" s="1">
        <v>45760</v>
      </c>
      <c r="C9" t="s">
        <v>11</v>
      </c>
      <c r="D9" t="s">
        <v>75</v>
      </c>
      <c r="E9" s="8">
        <v>0.5</v>
      </c>
      <c r="F9" s="6"/>
      <c r="G9" s="6" t="b">
        <f t="shared" si="0"/>
        <v>0</v>
      </c>
      <c r="I9" s="6" t="b">
        <f t="shared" si="1"/>
        <v>0</v>
      </c>
      <c r="J9" s="4">
        <f t="shared" si="2"/>
        <v>0</v>
      </c>
    </row>
    <row r="10" spans="1:17" ht="15" customHeight="1" x14ac:dyDescent="0.25">
      <c r="A10" s="79"/>
      <c r="B10" s="1">
        <v>45766</v>
      </c>
      <c r="C10" t="s">
        <v>176</v>
      </c>
      <c r="D10" t="s">
        <v>83</v>
      </c>
      <c r="E10" s="8">
        <v>0.5</v>
      </c>
      <c r="F10" s="6"/>
      <c r="G10" s="6" t="b">
        <f t="shared" si="0"/>
        <v>0</v>
      </c>
      <c r="I10" s="6" t="b">
        <f t="shared" si="1"/>
        <v>0</v>
      </c>
      <c r="J10" s="4">
        <f t="shared" si="2"/>
        <v>0</v>
      </c>
    </row>
    <row r="11" spans="1:17" ht="15" x14ac:dyDescent="0.25">
      <c r="A11" s="79"/>
      <c r="B11" s="1">
        <v>45767</v>
      </c>
      <c r="C11" t="s">
        <v>174</v>
      </c>
      <c r="D11" t="s">
        <v>175</v>
      </c>
      <c r="E11" s="8">
        <v>0.5</v>
      </c>
      <c r="F11" s="6"/>
      <c r="G11" s="6" t="b">
        <f t="shared" si="0"/>
        <v>0</v>
      </c>
      <c r="I11" s="6" t="b">
        <f t="shared" si="1"/>
        <v>0</v>
      </c>
      <c r="J11" s="4">
        <f t="shared" si="2"/>
        <v>0</v>
      </c>
    </row>
    <row r="12" spans="1:17" ht="15" x14ac:dyDescent="0.25">
      <c r="A12" s="79"/>
      <c r="B12" s="1">
        <v>45778</v>
      </c>
      <c r="C12" t="s">
        <v>8</v>
      </c>
      <c r="D12" t="s">
        <v>138</v>
      </c>
      <c r="E12" s="8">
        <v>1</v>
      </c>
      <c r="F12" s="6"/>
      <c r="G12" s="6" t="b">
        <f t="shared" si="0"/>
        <v>0</v>
      </c>
      <c r="I12" s="6" t="b">
        <f t="shared" si="1"/>
        <v>0</v>
      </c>
      <c r="J12" s="4">
        <f t="shared" si="2"/>
        <v>0</v>
      </c>
    </row>
    <row r="13" spans="1:17" ht="15" x14ac:dyDescent="0.25">
      <c r="A13" s="79"/>
      <c r="B13" s="1">
        <v>45780</v>
      </c>
      <c r="C13" t="s">
        <v>41</v>
      </c>
      <c r="D13" t="s">
        <v>118</v>
      </c>
      <c r="E13" s="8">
        <v>0.5</v>
      </c>
      <c r="F13" s="6"/>
      <c r="G13" s="6" t="b">
        <f t="shared" si="0"/>
        <v>0</v>
      </c>
      <c r="I13" s="6" t="b">
        <f t="shared" si="1"/>
        <v>0</v>
      </c>
      <c r="J13" s="4">
        <f t="shared" si="2"/>
        <v>0</v>
      </c>
    </row>
    <row r="14" spans="1:17" ht="15" x14ac:dyDescent="0.25">
      <c r="A14" s="79"/>
      <c r="B14" s="1">
        <v>45780</v>
      </c>
      <c r="C14" t="s">
        <v>170</v>
      </c>
      <c r="D14" t="s">
        <v>87</v>
      </c>
      <c r="E14" s="8">
        <v>0.5</v>
      </c>
      <c r="F14" s="6"/>
      <c r="G14" s="6" t="b">
        <f t="shared" si="0"/>
        <v>0</v>
      </c>
      <c r="I14" s="6" t="b">
        <f t="shared" si="1"/>
        <v>0</v>
      </c>
      <c r="J14" s="4">
        <f t="shared" si="2"/>
        <v>0</v>
      </c>
    </row>
    <row r="15" spans="1:17" ht="15" x14ac:dyDescent="0.25">
      <c r="A15" s="79"/>
      <c r="B15" s="1">
        <v>45781</v>
      </c>
      <c r="C15" t="s">
        <v>34</v>
      </c>
      <c r="D15" t="s">
        <v>75</v>
      </c>
      <c r="E15" s="8">
        <v>0.5</v>
      </c>
      <c r="F15" s="6"/>
      <c r="G15" s="6" t="b">
        <f t="shared" si="0"/>
        <v>0</v>
      </c>
      <c r="I15" s="6" t="b">
        <f t="shared" si="1"/>
        <v>0</v>
      </c>
      <c r="J15" s="4">
        <f t="shared" si="2"/>
        <v>0</v>
      </c>
    </row>
    <row r="16" spans="1:17" ht="15" x14ac:dyDescent="0.25">
      <c r="A16" s="79"/>
      <c r="B16" s="1">
        <v>45781</v>
      </c>
      <c r="C16" t="s">
        <v>168</v>
      </c>
      <c r="D16" t="s">
        <v>105</v>
      </c>
      <c r="E16" s="8">
        <v>0.5</v>
      </c>
      <c r="F16" s="6"/>
      <c r="G16" s="6" t="b">
        <f t="shared" si="0"/>
        <v>0</v>
      </c>
      <c r="I16" s="6" t="b">
        <f t="shared" si="1"/>
        <v>0</v>
      </c>
      <c r="J16" s="4">
        <f t="shared" si="2"/>
        <v>0</v>
      </c>
    </row>
    <row r="17" spans="1:10" ht="15" x14ac:dyDescent="0.25">
      <c r="A17" s="79"/>
      <c r="B17" s="1">
        <v>45781</v>
      </c>
      <c r="C17" t="s">
        <v>169</v>
      </c>
      <c r="D17" t="s">
        <v>88</v>
      </c>
      <c r="E17" s="8">
        <v>0.5</v>
      </c>
      <c r="F17" s="6"/>
      <c r="G17" s="6" t="b">
        <f t="shared" si="0"/>
        <v>0</v>
      </c>
      <c r="I17" s="6" t="b">
        <f t="shared" si="1"/>
        <v>0</v>
      </c>
      <c r="J17" s="4">
        <f t="shared" si="2"/>
        <v>0</v>
      </c>
    </row>
    <row r="18" spans="1:10" ht="15" x14ac:dyDescent="0.25">
      <c r="A18" s="79"/>
      <c r="B18" s="1">
        <v>45787</v>
      </c>
      <c r="C18" t="s">
        <v>33</v>
      </c>
      <c r="D18" t="s">
        <v>78</v>
      </c>
      <c r="E18" s="8">
        <v>1</v>
      </c>
      <c r="F18" s="6"/>
      <c r="G18" s="6" t="b">
        <f t="shared" si="0"/>
        <v>0</v>
      </c>
      <c r="I18" s="6" t="b">
        <f t="shared" si="1"/>
        <v>0</v>
      </c>
      <c r="J18" s="4">
        <f t="shared" si="2"/>
        <v>0</v>
      </c>
    </row>
    <row r="19" spans="1:10" ht="15" x14ac:dyDescent="0.25">
      <c r="A19" s="79"/>
      <c r="B19" s="1">
        <v>45787</v>
      </c>
      <c r="C19" t="s">
        <v>54</v>
      </c>
      <c r="D19" t="s">
        <v>89</v>
      </c>
      <c r="E19" s="8">
        <v>0.5</v>
      </c>
      <c r="F19" s="6"/>
      <c r="G19" s="6" t="b">
        <f t="shared" si="0"/>
        <v>0</v>
      </c>
      <c r="I19" s="6" t="b">
        <f t="shared" si="1"/>
        <v>0</v>
      </c>
      <c r="J19" s="4">
        <f t="shared" si="2"/>
        <v>0</v>
      </c>
    </row>
    <row r="20" spans="1:10" ht="15" x14ac:dyDescent="0.25">
      <c r="A20" s="79"/>
      <c r="B20" s="1">
        <v>45787</v>
      </c>
      <c r="C20" t="s">
        <v>165</v>
      </c>
      <c r="D20" t="s">
        <v>166</v>
      </c>
      <c r="E20" s="8">
        <v>0.5</v>
      </c>
      <c r="F20" s="6"/>
      <c r="G20" s="6" t="b">
        <f t="shared" si="0"/>
        <v>0</v>
      </c>
      <c r="I20" s="6" t="b">
        <f t="shared" si="1"/>
        <v>0</v>
      </c>
      <c r="J20" s="4">
        <f t="shared" si="2"/>
        <v>0</v>
      </c>
    </row>
    <row r="21" spans="1:10" ht="15" x14ac:dyDescent="0.25">
      <c r="A21" s="79"/>
      <c r="B21" s="1">
        <v>45787</v>
      </c>
      <c r="C21" t="s">
        <v>167</v>
      </c>
      <c r="D21" t="s">
        <v>98</v>
      </c>
      <c r="E21" s="8">
        <v>0.5</v>
      </c>
      <c r="F21" s="6"/>
      <c r="G21" s="6" t="b">
        <f t="shared" si="0"/>
        <v>0</v>
      </c>
      <c r="I21" s="6" t="b">
        <f t="shared" si="1"/>
        <v>0</v>
      </c>
      <c r="J21" s="4">
        <f t="shared" si="2"/>
        <v>0</v>
      </c>
    </row>
    <row r="22" spans="1:10" ht="15" x14ac:dyDescent="0.25">
      <c r="A22" s="79"/>
      <c r="B22" s="1">
        <v>45794</v>
      </c>
      <c r="C22" t="s">
        <v>7</v>
      </c>
      <c r="D22" t="s">
        <v>79</v>
      </c>
      <c r="E22" s="8">
        <v>0.5</v>
      </c>
      <c r="F22" s="6"/>
      <c r="G22" s="6" t="b">
        <f t="shared" si="0"/>
        <v>0</v>
      </c>
      <c r="I22" s="6" t="b">
        <f t="shared" si="1"/>
        <v>0</v>
      </c>
      <c r="J22" s="4">
        <f t="shared" si="2"/>
        <v>0</v>
      </c>
    </row>
    <row r="23" spans="1:10" ht="15" x14ac:dyDescent="0.25">
      <c r="A23" s="79"/>
      <c r="B23" s="1">
        <v>45794</v>
      </c>
      <c r="C23" t="s">
        <v>42</v>
      </c>
      <c r="D23" t="s">
        <v>78</v>
      </c>
      <c r="E23" s="8">
        <v>1</v>
      </c>
      <c r="F23" s="6"/>
      <c r="G23" s="6" t="b">
        <f t="shared" si="0"/>
        <v>0</v>
      </c>
      <c r="I23" s="6" t="b">
        <f t="shared" si="1"/>
        <v>0</v>
      </c>
      <c r="J23" s="4">
        <f t="shared" si="2"/>
        <v>0</v>
      </c>
    </row>
    <row r="24" spans="1:10" ht="15" x14ac:dyDescent="0.25">
      <c r="A24" s="79"/>
      <c r="B24" s="1">
        <v>45795</v>
      </c>
      <c r="C24" t="s">
        <v>43</v>
      </c>
      <c r="D24" t="s">
        <v>114</v>
      </c>
      <c r="E24" s="8">
        <v>0.5</v>
      </c>
      <c r="F24" s="6"/>
      <c r="G24" s="6" t="b">
        <f t="shared" si="0"/>
        <v>0</v>
      </c>
      <c r="I24" s="6" t="b">
        <f t="shared" si="1"/>
        <v>0</v>
      </c>
      <c r="J24" s="4">
        <f t="shared" si="2"/>
        <v>0</v>
      </c>
    </row>
    <row r="25" spans="1:10" ht="15" x14ac:dyDescent="0.25">
      <c r="A25" s="79"/>
      <c r="B25" s="1">
        <v>45795</v>
      </c>
      <c r="C25" t="s">
        <v>95</v>
      </c>
      <c r="D25" t="s">
        <v>135</v>
      </c>
      <c r="E25" s="8">
        <v>0.5</v>
      </c>
      <c r="F25" s="6"/>
      <c r="G25" s="6" t="b">
        <f t="shared" si="0"/>
        <v>0</v>
      </c>
      <c r="I25" s="6" t="b">
        <f t="shared" si="1"/>
        <v>0</v>
      </c>
      <c r="J25" s="4">
        <f t="shared" si="2"/>
        <v>0</v>
      </c>
    </row>
    <row r="26" spans="1:10" ht="15" x14ac:dyDescent="0.25">
      <c r="A26" s="79"/>
      <c r="B26" s="1">
        <v>45801</v>
      </c>
      <c r="C26" t="s">
        <v>161</v>
      </c>
      <c r="D26" t="s">
        <v>75</v>
      </c>
      <c r="E26" s="8">
        <v>0.5</v>
      </c>
      <c r="F26" s="6"/>
      <c r="G26" s="6" t="b">
        <f t="shared" si="0"/>
        <v>0</v>
      </c>
      <c r="I26" s="6" t="b">
        <f t="shared" si="1"/>
        <v>0</v>
      </c>
      <c r="J26" s="4">
        <f t="shared" si="2"/>
        <v>0</v>
      </c>
    </row>
    <row r="27" spans="1:10" ht="15" x14ac:dyDescent="0.25">
      <c r="A27" s="79"/>
      <c r="B27" s="1">
        <v>45801</v>
      </c>
      <c r="C27" t="s">
        <v>162</v>
      </c>
      <c r="D27" t="s">
        <v>102</v>
      </c>
      <c r="E27" s="8">
        <v>0.5</v>
      </c>
      <c r="F27" s="6"/>
      <c r="G27" s="6" t="b">
        <f t="shared" si="0"/>
        <v>0</v>
      </c>
      <c r="I27" s="6" t="b">
        <f t="shared" si="1"/>
        <v>0</v>
      </c>
      <c r="J27" s="4">
        <f t="shared" si="2"/>
        <v>0</v>
      </c>
    </row>
    <row r="28" spans="1:10" ht="15" x14ac:dyDescent="0.25">
      <c r="A28" s="79"/>
      <c r="B28" s="1">
        <v>45802</v>
      </c>
      <c r="C28" t="s">
        <v>45</v>
      </c>
      <c r="D28" t="s">
        <v>78</v>
      </c>
      <c r="E28" s="8">
        <v>0.5</v>
      </c>
      <c r="F28" s="6"/>
      <c r="G28" s="6" t="b">
        <f t="shared" si="0"/>
        <v>0</v>
      </c>
      <c r="I28" s="6" t="b">
        <f t="shared" si="1"/>
        <v>0</v>
      </c>
      <c r="J28" s="4">
        <f t="shared" si="2"/>
        <v>0</v>
      </c>
    </row>
    <row r="29" spans="1:10" ht="15" x14ac:dyDescent="0.25">
      <c r="A29" s="79"/>
      <c r="B29" s="1">
        <v>45802</v>
      </c>
      <c r="C29" t="s">
        <v>44</v>
      </c>
      <c r="D29" t="s">
        <v>99</v>
      </c>
      <c r="E29" s="8">
        <v>0.5</v>
      </c>
      <c r="F29" s="6"/>
      <c r="G29" s="6" t="b">
        <f t="shared" si="0"/>
        <v>0</v>
      </c>
      <c r="I29" s="6" t="b">
        <f t="shared" si="1"/>
        <v>0</v>
      </c>
      <c r="J29" s="4">
        <f t="shared" si="2"/>
        <v>0</v>
      </c>
    </row>
    <row r="30" spans="1:10" ht="15" x14ac:dyDescent="0.25">
      <c r="A30" s="79"/>
      <c r="B30" s="1">
        <v>45806</v>
      </c>
      <c r="C30" t="s">
        <v>69</v>
      </c>
      <c r="D30" t="s">
        <v>92</v>
      </c>
      <c r="E30" s="8">
        <v>0.5</v>
      </c>
      <c r="F30" s="6"/>
      <c r="G30" s="6" t="b">
        <f t="shared" si="0"/>
        <v>0</v>
      </c>
      <c r="I30" s="6" t="b">
        <f t="shared" si="1"/>
        <v>0</v>
      </c>
      <c r="J30" s="4">
        <f t="shared" si="2"/>
        <v>0</v>
      </c>
    </row>
    <row r="31" spans="1:10" ht="15" x14ac:dyDescent="0.25">
      <c r="A31" s="79"/>
      <c r="B31" s="1">
        <v>45806</v>
      </c>
      <c r="C31" t="s">
        <v>159</v>
      </c>
      <c r="D31" t="s">
        <v>86</v>
      </c>
      <c r="E31" s="8">
        <v>0.5</v>
      </c>
      <c r="F31" s="6"/>
      <c r="G31" s="6" t="b">
        <f t="shared" si="0"/>
        <v>0</v>
      </c>
      <c r="I31" s="6" t="b">
        <f t="shared" si="1"/>
        <v>0</v>
      </c>
      <c r="J31" s="4">
        <f t="shared" si="2"/>
        <v>0</v>
      </c>
    </row>
    <row r="32" spans="1:10" ht="15" x14ac:dyDescent="0.25">
      <c r="A32" s="79"/>
      <c r="B32" s="1">
        <v>45806</v>
      </c>
      <c r="C32" t="s">
        <v>10</v>
      </c>
      <c r="D32" t="s">
        <v>108</v>
      </c>
      <c r="E32" s="8">
        <v>0.5</v>
      </c>
      <c r="F32" s="6"/>
      <c r="G32" s="6" t="b">
        <f t="shared" si="0"/>
        <v>0</v>
      </c>
      <c r="I32" s="6" t="b">
        <f t="shared" si="1"/>
        <v>0</v>
      </c>
      <c r="J32" s="4">
        <f t="shared" si="2"/>
        <v>0</v>
      </c>
    </row>
    <row r="33" spans="1:10" ht="15" x14ac:dyDescent="0.25">
      <c r="A33" s="79"/>
      <c r="B33" s="1">
        <v>45815</v>
      </c>
      <c r="C33" t="s">
        <v>94</v>
      </c>
      <c r="D33" t="s">
        <v>126</v>
      </c>
      <c r="E33" s="8">
        <v>0.5</v>
      </c>
      <c r="F33" s="6"/>
      <c r="G33" s="6" t="b">
        <f t="shared" si="0"/>
        <v>0</v>
      </c>
      <c r="I33" s="6" t="b">
        <f t="shared" si="1"/>
        <v>0</v>
      </c>
      <c r="J33" s="4">
        <f t="shared" si="2"/>
        <v>0</v>
      </c>
    </row>
    <row r="34" spans="1:10" ht="15" x14ac:dyDescent="0.25">
      <c r="A34" s="79"/>
      <c r="B34" s="1">
        <v>45815</v>
      </c>
      <c r="C34" t="s">
        <v>156</v>
      </c>
      <c r="D34" t="s">
        <v>86</v>
      </c>
      <c r="E34" s="8">
        <v>0.5</v>
      </c>
      <c r="F34" s="6"/>
      <c r="G34" s="6" t="b">
        <f t="shared" si="0"/>
        <v>0</v>
      </c>
      <c r="I34" s="6" t="b">
        <f t="shared" si="1"/>
        <v>0</v>
      </c>
      <c r="J34" s="4">
        <f t="shared" si="2"/>
        <v>0</v>
      </c>
    </row>
    <row r="35" spans="1:10" ht="15" x14ac:dyDescent="0.25">
      <c r="A35" s="79"/>
      <c r="B35" s="1">
        <v>45815</v>
      </c>
      <c r="C35" t="s">
        <v>68</v>
      </c>
      <c r="D35" t="s">
        <v>89</v>
      </c>
      <c r="E35" s="8">
        <v>0.5</v>
      </c>
      <c r="F35" s="6"/>
      <c r="G35" s="6" t="b">
        <f t="shared" si="0"/>
        <v>0</v>
      </c>
      <c r="I35" s="6" t="b">
        <f t="shared" si="1"/>
        <v>0</v>
      </c>
      <c r="J35" s="4">
        <f t="shared" si="2"/>
        <v>0</v>
      </c>
    </row>
    <row r="36" spans="1:10" ht="15" x14ac:dyDescent="0.25">
      <c r="A36" s="79"/>
      <c r="B36" s="1">
        <v>45815</v>
      </c>
      <c r="C36" t="s">
        <v>157</v>
      </c>
      <c r="D36" t="s">
        <v>77</v>
      </c>
      <c r="E36" s="8">
        <v>0.5</v>
      </c>
      <c r="F36" s="6"/>
      <c r="G36" s="6" t="b">
        <f t="shared" si="0"/>
        <v>0</v>
      </c>
      <c r="I36" s="6" t="b">
        <f t="shared" si="1"/>
        <v>0</v>
      </c>
      <c r="J36" s="4">
        <f t="shared" si="2"/>
        <v>0</v>
      </c>
    </row>
    <row r="37" spans="1:10" ht="15" x14ac:dyDescent="0.25">
      <c r="A37" s="79"/>
      <c r="B37" s="1">
        <v>45822</v>
      </c>
      <c r="C37" t="s">
        <v>97</v>
      </c>
      <c r="D37" t="s">
        <v>153</v>
      </c>
      <c r="E37" s="8">
        <v>0.5</v>
      </c>
      <c r="F37" s="6"/>
      <c r="G37" s="6" t="b">
        <f t="shared" si="0"/>
        <v>0</v>
      </c>
      <c r="I37" s="6" t="b">
        <f t="shared" si="1"/>
        <v>0</v>
      </c>
      <c r="J37" s="4">
        <f t="shared" si="2"/>
        <v>0</v>
      </c>
    </row>
    <row r="38" spans="1:10" ht="15" x14ac:dyDescent="0.25">
      <c r="A38" s="79"/>
      <c r="B38" s="1">
        <v>45822</v>
      </c>
      <c r="C38" t="s">
        <v>150</v>
      </c>
      <c r="D38" t="s">
        <v>105</v>
      </c>
      <c r="E38" s="8">
        <v>0.5</v>
      </c>
      <c r="F38" s="6"/>
      <c r="G38" s="6" t="b">
        <f t="shared" si="0"/>
        <v>0</v>
      </c>
      <c r="I38" s="6" t="b">
        <f t="shared" si="1"/>
        <v>0</v>
      </c>
      <c r="J38" s="4">
        <f t="shared" si="2"/>
        <v>0</v>
      </c>
    </row>
    <row r="39" spans="1:10" ht="15" x14ac:dyDescent="0.25">
      <c r="A39" s="79"/>
      <c r="B39" s="1">
        <v>45822</v>
      </c>
      <c r="C39" t="s">
        <v>154</v>
      </c>
      <c r="D39" t="s">
        <v>155</v>
      </c>
      <c r="E39" s="8">
        <v>0.5</v>
      </c>
      <c r="F39" s="6"/>
      <c r="G39" s="6" t="b">
        <f t="shared" ref="G39:G50" si="3">IF(F39="ROP",6,IF(F39="VSP",5,IF(F39="PU2/PN2",4,IF(F39="PU3/PN3",3,IF(F39="PU4/PN4",2)))))</f>
        <v>0</v>
      </c>
      <c r="I39" s="6" t="b">
        <f t="shared" ref="I39:I50" si="4">IF(H39="RYP1",5,IF(H39="RYP2",4,IF(H39="RYP3",3,IF(H39="RYP4",2,IF(H39="BIS1",10,IF(H39="BIS2",9,IF(H39="BIS3",8,IF(H39="BIS4",7))))))))</f>
        <v>0</v>
      </c>
      <c r="J39" s="4">
        <f t="shared" ref="J39:J50" si="5">G39*E39+I39</f>
        <v>0</v>
      </c>
    </row>
    <row r="40" spans="1:10" ht="15" x14ac:dyDescent="0.25">
      <c r="A40" s="79"/>
      <c r="B40" s="1">
        <v>45823</v>
      </c>
      <c r="C40" t="s">
        <v>150</v>
      </c>
      <c r="D40" t="s">
        <v>151</v>
      </c>
      <c r="E40" s="8">
        <v>0.5</v>
      </c>
      <c r="F40" s="6"/>
      <c r="G40" s="6" t="b">
        <f t="shared" si="3"/>
        <v>0</v>
      </c>
      <c r="I40" s="6" t="b">
        <f t="shared" si="4"/>
        <v>0</v>
      </c>
      <c r="J40" s="4">
        <f t="shared" si="5"/>
        <v>0</v>
      </c>
    </row>
    <row r="41" spans="1:10" ht="15" x14ac:dyDescent="0.25">
      <c r="A41" s="79"/>
      <c r="B41" s="1">
        <v>45836</v>
      </c>
      <c r="C41" t="s">
        <v>55</v>
      </c>
      <c r="D41" t="s">
        <v>73</v>
      </c>
      <c r="E41" s="8">
        <v>1</v>
      </c>
      <c r="F41" s="6"/>
      <c r="G41" s="6" t="b">
        <f t="shared" si="3"/>
        <v>0</v>
      </c>
      <c r="I41" s="6" t="b">
        <f t="shared" si="4"/>
        <v>0</v>
      </c>
      <c r="J41" s="4">
        <f t="shared" si="5"/>
        <v>0</v>
      </c>
    </row>
    <row r="42" spans="1:10" ht="15" x14ac:dyDescent="0.25">
      <c r="A42" s="79"/>
      <c r="B42" s="1">
        <v>45837</v>
      </c>
      <c r="C42" t="s">
        <v>113</v>
      </c>
      <c r="D42" t="s">
        <v>81</v>
      </c>
      <c r="E42" s="8">
        <v>0.5</v>
      </c>
      <c r="F42" s="6"/>
      <c r="G42" s="6" t="b">
        <f t="shared" si="3"/>
        <v>0</v>
      </c>
      <c r="I42" s="6" t="b">
        <f t="shared" si="4"/>
        <v>0</v>
      </c>
      <c r="J42" s="4">
        <f t="shared" si="5"/>
        <v>0</v>
      </c>
    </row>
    <row r="43" spans="1:10" ht="15" x14ac:dyDescent="0.25">
      <c r="A43" s="79"/>
      <c r="B43" s="1">
        <v>45837</v>
      </c>
      <c r="C43" t="s">
        <v>31</v>
      </c>
      <c r="D43" t="s">
        <v>147</v>
      </c>
      <c r="E43" s="8">
        <v>0.5</v>
      </c>
      <c r="F43" s="6"/>
      <c r="G43" s="6" t="b">
        <f t="shared" si="3"/>
        <v>0</v>
      </c>
      <c r="I43" s="6" t="b">
        <f t="shared" si="4"/>
        <v>0</v>
      </c>
      <c r="J43" s="4">
        <f t="shared" si="5"/>
        <v>0</v>
      </c>
    </row>
    <row r="44" spans="1:10" ht="15" x14ac:dyDescent="0.25">
      <c r="A44" s="79"/>
      <c r="B44" s="1">
        <v>45837</v>
      </c>
      <c r="C44" t="s">
        <v>148</v>
      </c>
      <c r="D44" t="s">
        <v>105</v>
      </c>
      <c r="E44" s="8">
        <v>0.5</v>
      </c>
      <c r="F44" s="6"/>
      <c r="G44" s="6" t="b">
        <f t="shared" si="3"/>
        <v>0</v>
      </c>
      <c r="I44" s="6" t="b">
        <f t="shared" si="4"/>
        <v>0</v>
      </c>
      <c r="J44" s="4">
        <f t="shared" si="5"/>
        <v>0</v>
      </c>
    </row>
    <row r="45" spans="1:10" ht="15" x14ac:dyDescent="0.25">
      <c r="A45" s="79"/>
      <c r="B45" s="1">
        <v>45850</v>
      </c>
      <c r="C45" t="s">
        <v>120</v>
      </c>
      <c r="D45" t="s">
        <v>78</v>
      </c>
      <c r="E45" s="8">
        <v>0.5</v>
      </c>
      <c r="F45" s="6"/>
      <c r="G45" s="6" t="b">
        <f t="shared" si="3"/>
        <v>0</v>
      </c>
      <c r="I45" s="6" t="b">
        <f t="shared" si="4"/>
        <v>0</v>
      </c>
      <c r="J45" s="4">
        <f t="shared" si="5"/>
        <v>0</v>
      </c>
    </row>
    <row r="46" spans="1:10" ht="15" x14ac:dyDescent="0.25">
      <c r="A46" s="79"/>
      <c r="B46" s="1">
        <v>45857</v>
      </c>
      <c r="C46" t="s">
        <v>141</v>
      </c>
      <c r="D46" t="s">
        <v>107</v>
      </c>
      <c r="E46" s="8">
        <v>0.5</v>
      </c>
      <c r="F46" s="6"/>
      <c r="G46" s="6" t="b">
        <f t="shared" si="3"/>
        <v>0</v>
      </c>
      <c r="I46" s="6" t="b">
        <f t="shared" si="4"/>
        <v>0</v>
      </c>
      <c r="J46" s="4">
        <f t="shared" si="5"/>
        <v>0</v>
      </c>
    </row>
    <row r="47" spans="1:10" ht="15" x14ac:dyDescent="0.25">
      <c r="A47" s="79"/>
      <c r="B47" s="1">
        <v>45864</v>
      </c>
      <c r="C47" t="s">
        <v>66</v>
      </c>
      <c r="D47" t="s">
        <v>138</v>
      </c>
      <c r="E47" s="8">
        <v>0.5</v>
      </c>
      <c r="F47" s="6"/>
      <c r="G47" s="6" t="b">
        <f t="shared" si="3"/>
        <v>0</v>
      </c>
      <c r="I47" s="6" t="b">
        <f t="shared" si="4"/>
        <v>0</v>
      </c>
      <c r="J47" s="4">
        <f t="shared" si="5"/>
        <v>0</v>
      </c>
    </row>
    <row r="48" spans="1:10" ht="15" x14ac:dyDescent="0.25">
      <c r="A48" s="79"/>
      <c r="B48" s="1">
        <v>45864</v>
      </c>
      <c r="C48" t="s">
        <v>140</v>
      </c>
      <c r="D48" t="s">
        <v>118</v>
      </c>
      <c r="E48" s="8">
        <v>0.5</v>
      </c>
      <c r="F48" s="6"/>
      <c r="G48" s="6" t="b">
        <f t="shared" si="3"/>
        <v>0</v>
      </c>
      <c r="I48" s="6" t="b">
        <f t="shared" si="4"/>
        <v>0</v>
      </c>
      <c r="J48" s="4">
        <f t="shared" si="5"/>
        <v>0</v>
      </c>
    </row>
    <row r="49" spans="1:10" ht="15" x14ac:dyDescent="0.25">
      <c r="A49" s="79"/>
      <c r="B49" s="1">
        <v>45871</v>
      </c>
      <c r="C49" t="s">
        <v>133</v>
      </c>
      <c r="D49" t="s">
        <v>98</v>
      </c>
      <c r="E49" s="8">
        <v>0.5</v>
      </c>
      <c r="F49" s="6"/>
      <c r="G49" s="6" t="b">
        <f t="shared" si="3"/>
        <v>0</v>
      </c>
      <c r="I49" s="6" t="b">
        <f t="shared" si="4"/>
        <v>0</v>
      </c>
      <c r="J49" s="4">
        <f t="shared" si="5"/>
        <v>0</v>
      </c>
    </row>
    <row r="50" spans="1:10" ht="15" x14ac:dyDescent="0.25">
      <c r="A50" s="79"/>
      <c r="B50" s="1">
        <v>45871</v>
      </c>
      <c r="C50" t="s">
        <v>134</v>
      </c>
      <c r="D50" t="s">
        <v>135</v>
      </c>
      <c r="E50" s="8">
        <v>0.5</v>
      </c>
      <c r="F50" s="6"/>
      <c r="G50" s="6" t="b">
        <f t="shared" si="3"/>
        <v>0</v>
      </c>
      <c r="I50" s="6" t="b">
        <f t="shared" si="4"/>
        <v>0</v>
      </c>
      <c r="J50" s="4">
        <f t="shared" si="5"/>
        <v>0</v>
      </c>
    </row>
    <row r="51" spans="1:10" ht="15" x14ac:dyDescent="0.25">
      <c r="A51" s="79"/>
      <c r="B51" s="1">
        <v>45871</v>
      </c>
      <c r="C51" t="s">
        <v>54</v>
      </c>
      <c r="D51" t="s">
        <v>136</v>
      </c>
      <c r="E51" s="8">
        <v>0.5</v>
      </c>
      <c r="F51" s="6"/>
      <c r="G51" s="6" t="b">
        <f t="shared" si="0"/>
        <v>0</v>
      </c>
      <c r="I51" s="6" t="b">
        <f t="shared" si="1"/>
        <v>0</v>
      </c>
      <c r="J51" s="4">
        <f t="shared" si="2"/>
        <v>0</v>
      </c>
    </row>
    <row r="52" spans="1:10" ht="15" x14ac:dyDescent="0.25">
      <c r="A52" s="79"/>
      <c r="B52" s="1">
        <v>45871</v>
      </c>
      <c r="C52" t="s">
        <v>41</v>
      </c>
      <c r="D52" t="s">
        <v>137</v>
      </c>
      <c r="E52" s="8">
        <v>0.5</v>
      </c>
      <c r="F52" s="6"/>
      <c r="G52" s="6" t="b">
        <f t="shared" si="0"/>
        <v>0</v>
      </c>
      <c r="I52" s="6" t="b">
        <f t="shared" si="1"/>
        <v>0</v>
      </c>
      <c r="J52" s="4">
        <f t="shared" si="2"/>
        <v>0</v>
      </c>
    </row>
    <row r="53" spans="1:10" ht="15" x14ac:dyDescent="0.25">
      <c r="A53" s="79"/>
      <c r="B53" s="1">
        <v>45872</v>
      </c>
      <c r="C53" t="s">
        <v>96</v>
      </c>
      <c r="D53" t="s">
        <v>81</v>
      </c>
      <c r="E53" s="8">
        <v>0.5</v>
      </c>
      <c r="F53" s="6"/>
      <c r="G53" s="6" t="b">
        <f t="shared" si="0"/>
        <v>0</v>
      </c>
      <c r="I53" s="6" t="b">
        <f t="shared" si="1"/>
        <v>0</v>
      </c>
      <c r="J53" s="4">
        <f t="shared" si="2"/>
        <v>0</v>
      </c>
    </row>
    <row r="54" spans="1:10" ht="15" x14ac:dyDescent="0.25">
      <c r="A54" s="79"/>
      <c r="B54" s="1">
        <v>45872</v>
      </c>
      <c r="C54" t="s">
        <v>37</v>
      </c>
      <c r="D54" t="s">
        <v>101</v>
      </c>
      <c r="E54" s="8">
        <v>1</v>
      </c>
      <c r="F54" s="6"/>
      <c r="G54" s="6" t="b">
        <f t="shared" si="0"/>
        <v>0</v>
      </c>
      <c r="I54" s="6" t="b">
        <f t="shared" si="1"/>
        <v>0</v>
      </c>
      <c r="J54" s="4">
        <f t="shared" si="2"/>
        <v>0</v>
      </c>
    </row>
    <row r="55" spans="1:10" ht="15" x14ac:dyDescent="0.25">
      <c r="A55" s="79"/>
      <c r="B55" s="1">
        <v>45899</v>
      </c>
      <c r="C55" t="s">
        <v>128</v>
      </c>
      <c r="D55" t="s">
        <v>129</v>
      </c>
      <c r="E55" s="8">
        <v>0.5</v>
      </c>
      <c r="F55" s="6"/>
      <c r="G55" s="6" t="b">
        <f t="shared" si="0"/>
        <v>0</v>
      </c>
      <c r="I55" s="6" t="b">
        <f t="shared" si="1"/>
        <v>0</v>
      </c>
      <c r="J55" s="4">
        <f t="shared" si="2"/>
        <v>0</v>
      </c>
    </row>
    <row r="56" spans="1:10" ht="15" x14ac:dyDescent="0.25">
      <c r="A56" s="79"/>
      <c r="B56" s="1">
        <v>45906</v>
      </c>
      <c r="C56" t="s">
        <v>47</v>
      </c>
      <c r="D56" t="s">
        <v>85</v>
      </c>
      <c r="E56" s="8">
        <v>0.5</v>
      </c>
      <c r="F56" s="6"/>
      <c r="G56" s="6" t="b">
        <f t="shared" si="0"/>
        <v>0</v>
      </c>
      <c r="I56" s="6" t="b">
        <f t="shared" ref="I56:I60" si="6">IF(H56="RYP1",5,IF(H56="RYP2",4,IF(H56="RYP3",3,IF(H56="RYP4",2,IF(H56="BIS1",10,IF(H56="BIS2",9,IF(H56="BIS3",8,IF(H56="BIS4",7))))))))</f>
        <v>0</v>
      </c>
      <c r="J56" s="4">
        <f t="shared" ref="J56:J60" si="7">G56*E56+I56</f>
        <v>0</v>
      </c>
    </row>
    <row r="57" spans="1:10" ht="15" x14ac:dyDescent="0.25">
      <c r="A57" s="79"/>
      <c r="B57" s="1">
        <v>45906</v>
      </c>
      <c r="C57" t="s">
        <v>43</v>
      </c>
      <c r="D57" t="s">
        <v>126</v>
      </c>
      <c r="E57" s="8">
        <v>0.5</v>
      </c>
      <c r="F57" s="6"/>
      <c r="G57" s="6" t="b">
        <f t="shared" si="0"/>
        <v>0</v>
      </c>
      <c r="I57" s="6" t="b">
        <f t="shared" si="6"/>
        <v>0</v>
      </c>
      <c r="J57" s="4">
        <f t="shared" si="7"/>
        <v>0</v>
      </c>
    </row>
    <row r="58" spans="1:10" ht="15" x14ac:dyDescent="0.25">
      <c r="A58" s="79"/>
      <c r="B58" s="1">
        <v>45914</v>
      </c>
      <c r="C58" t="s">
        <v>6</v>
      </c>
      <c r="D58" t="s">
        <v>123</v>
      </c>
      <c r="E58" s="8">
        <v>1</v>
      </c>
      <c r="F58" s="6"/>
      <c r="G58" s="6" t="b">
        <f t="shared" si="0"/>
        <v>0</v>
      </c>
      <c r="I58" s="6" t="b">
        <f t="shared" si="6"/>
        <v>0</v>
      </c>
      <c r="J58" s="4">
        <f t="shared" si="7"/>
        <v>0</v>
      </c>
    </row>
    <row r="59" spans="1:10" ht="15" x14ac:dyDescent="0.25">
      <c r="A59" s="79"/>
      <c r="B59" s="1">
        <v>45920</v>
      </c>
      <c r="C59" t="s">
        <v>122</v>
      </c>
      <c r="D59" t="s">
        <v>72</v>
      </c>
      <c r="E59" s="8">
        <v>0.5</v>
      </c>
      <c r="F59" s="6"/>
      <c r="G59" s="6" t="b">
        <f t="shared" si="0"/>
        <v>0</v>
      </c>
      <c r="I59" s="6" t="b">
        <f t="shared" si="6"/>
        <v>0</v>
      </c>
      <c r="J59" s="4">
        <f t="shared" si="7"/>
        <v>0</v>
      </c>
    </row>
    <row r="60" spans="1:10" ht="15" x14ac:dyDescent="0.25">
      <c r="A60" s="79"/>
      <c r="B60" s="1">
        <v>45927</v>
      </c>
      <c r="C60" t="s">
        <v>120</v>
      </c>
      <c r="D60" t="s">
        <v>88</v>
      </c>
      <c r="E60" s="8">
        <v>0.5</v>
      </c>
      <c r="F60" s="6"/>
      <c r="G60" s="6" t="b">
        <f t="shared" si="0"/>
        <v>0</v>
      </c>
      <c r="I60" s="6" t="b">
        <f t="shared" si="6"/>
        <v>0</v>
      </c>
      <c r="J60" s="4">
        <f t="shared" si="7"/>
        <v>0</v>
      </c>
    </row>
    <row r="61" spans="1:10" ht="15" x14ac:dyDescent="0.25">
      <c r="A61" s="79"/>
      <c r="B61" s="1">
        <v>45941</v>
      </c>
      <c r="C61" t="s">
        <v>113</v>
      </c>
      <c r="D61" t="s">
        <v>117</v>
      </c>
      <c r="E61" s="8">
        <v>1</v>
      </c>
      <c r="F61" s="6"/>
      <c r="G61" s="6" t="b">
        <f t="shared" ref="G61:G63" si="8">IF(F61="ROP",6,IF(F61="VSP",5,IF(F61="PU2/PN2",4,IF(F61="PU3/PN3",3,IF(F61="PU4/PN4",2)))))</f>
        <v>0</v>
      </c>
      <c r="I61" s="6" t="b">
        <f t="shared" ref="I61:I63" si="9">IF(H61="RYP1",5,IF(H61="RYP2",4,IF(H61="RYP3",3,IF(H61="RYP4",2,IF(H61="BIS1",10,IF(H61="BIS2",9,IF(H61="BIS3",8,IF(H61="BIS4",7))))))))</f>
        <v>0</v>
      </c>
      <c r="J61" s="4">
        <f t="shared" ref="J61:J63" si="10">G61*E61+I61</f>
        <v>0</v>
      </c>
    </row>
    <row r="62" spans="1:10" ht="15" x14ac:dyDescent="0.25">
      <c r="A62" s="79"/>
      <c r="B62" s="1">
        <v>45942</v>
      </c>
      <c r="C62" t="s">
        <v>113</v>
      </c>
      <c r="D62" t="s">
        <v>71</v>
      </c>
      <c r="E62" s="8">
        <v>1</v>
      </c>
      <c r="F62" s="6"/>
      <c r="G62" s="6" t="b">
        <f t="shared" si="8"/>
        <v>0</v>
      </c>
      <c r="I62" s="6" t="b">
        <f t="shared" si="9"/>
        <v>0</v>
      </c>
      <c r="J62" s="4">
        <f t="shared" si="10"/>
        <v>0</v>
      </c>
    </row>
    <row r="63" spans="1:10" ht="15" x14ac:dyDescent="0.25">
      <c r="A63" s="75"/>
      <c r="B63" s="1">
        <v>46005</v>
      </c>
      <c r="C63" t="s">
        <v>69</v>
      </c>
      <c r="D63" t="s">
        <v>201</v>
      </c>
      <c r="E63" s="8">
        <v>1</v>
      </c>
      <c r="F63" s="6"/>
      <c r="G63" s="6" t="b">
        <f t="shared" si="8"/>
        <v>0</v>
      </c>
      <c r="I63" s="6" t="b">
        <f t="shared" si="9"/>
        <v>0</v>
      </c>
      <c r="J63" s="4">
        <f t="shared" si="10"/>
        <v>0</v>
      </c>
    </row>
    <row r="64" spans="1:10" ht="15" customHeight="1" x14ac:dyDescent="0.45">
      <c r="B64" s="3"/>
      <c r="C64" s="5"/>
      <c r="D64" s="5"/>
      <c r="E64" s="7"/>
      <c r="F64" s="6"/>
      <c r="G64" s="6"/>
      <c r="I64" s="6"/>
      <c r="J64" s="4"/>
    </row>
    <row r="65" spans="1:10" x14ac:dyDescent="0.45">
      <c r="A65" s="35"/>
      <c r="B65" s="22" t="s">
        <v>13</v>
      </c>
      <c r="C65" s="11"/>
      <c r="D65" s="11"/>
      <c r="E65" s="11"/>
      <c r="F65" s="11"/>
      <c r="G65" s="11"/>
      <c r="H65" s="43"/>
      <c r="I65" s="11"/>
      <c r="J65" s="23"/>
    </row>
    <row r="66" spans="1:10" ht="15" x14ac:dyDescent="0.25">
      <c r="A66" s="81" t="s">
        <v>60</v>
      </c>
      <c r="B66" s="1">
        <v>45780</v>
      </c>
      <c r="C66" t="s">
        <v>48</v>
      </c>
      <c r="D66" s="30" t="s">
        <v>171</v>
      </c>
      <c r="E66" s="13">
        <v>1</v>
      </c>
      <c r="F66" s="6"/>
      <c r="G66" s="6" t="b">
        <f>IF(F66="ROP",7,IF(F66="VSP",6,IF(F66="PU2/PN2",5,IF(F66="PU3/PN3",4,IF(F66="PU4/PN4",3)))))</f>
        <v>0</v>
      </c>
      <c r="I66" s="6" t="b">
        <f>IF(H66="RYP1",10,IF(H66="RYP2",9,IF(H66="RYP3",8,IF(H66="RYP4",7,IF(H66="BIS1",15,IF(H66="BIS2",14,IF(H66="BIS3",13,IF(H66="BIS4",12))))))))</f>
        <v>0</v>
      </c>
      <c r="J66" s="4">
        <f>G66*E66+I66</f>
        <v>0</v>
      </c>
    </row>
    <row r="67" spans="1:10" ht="15" x14ac:dyDescent="0.25">
      <c r="A67" s="81"/>
      <c r="B67" s="1">
        <v>45801</v>
      </c>
      <c r="C67" t="s">
        <v>66</v>
      </c>
      <c r="D67" s="30" t="s">
        <v>100</v>
      </c>
      <c r="E67" s="13">
        <v>0.5</v>
      </c>
      <c r="F67" s="6"/>
      <c r="G67" s="6" t="b">
        <f t="shared" ref="G67:G84" si="11">IF(F67="ROP",7,IF(F67="VSP",6,IF(F67="PU2/PN2",5,IF(F67="PU3/PN3",4,IF(F67="PU4/PN4",3)))))</f>
        <v>0</v>
      </c>
      <c r="I67" s="6" t="b">
        <f t="shared" ref="I67:I84" si="12">IF(H67="RYP1",10,IF(H67="RYP2",9,IF(H67="RYP3",8,IF(H67="RYP4",7,IF(H67="BIS1",15,IF(H67="BIS2",14,IF(H67="BIS3",13,IF(H67="BIS4",12))))))))</f>
        <v>0</v>
      </c>
      <c r="J67" s="4">
        <f t="shared" ref="J67:J84" si="13">G67*E67+I67</f>
        <v>0</v>
      </c>
    </row>
    <row r="68" spans="1:10" ht="15" x14ac:dyDescent="0.25">
      <c r="A68" s="81"/>
      <c r="B68" s="1">
        <v>45801</v>
      </c>
      <c r="C68" t="s">
        <v>160</v>
      </c>
      <c r="D68" s="30" t="s">
        <v>98</v>
      </c>
      <c r="E68" s="13">
        <v>0.5</v>
      </c>
      <c r="F68" s="6"/>
      <c r="G68" s="6" t="b">
        <f t="shared" ref="G68" si="14">IF(F68="ROP",7,IF(F68="VSP",6,IF(F68="PU2/PN2",5,IF(F68="PU3/PN3",4,IF(F68="PU4/PN4",3)))))</f>
        <v>0</v>
      </c>
      <c r="I68" s="6" t="b">
        <f t="shared" ref="I68" si="15">IF(H68="RYP1",10,IF(H68="RYP2",9,IF(H68="RYP3",8,IF(H68="RYP4",7,IF(H68="BIS1",15,IF(H68="BIS2",14,IF(H68="BIS3",13,IF(H68="BIS4",12))))))))</f>
        <v>0</v>
      </c>
      <c r="J68" s="4">
        <f t="shared" ref="J68" si="16">G68*E68+I68</f>
        <v>0</v>
      </c>
    </row>
    <row r="69" spans="1:10" ht="15" x14ac:dyDescent="0.25">
      <c r="A69" s="81"/>
      <c r="B69" s="1">
        <v>45801</v>
      </c>
      <c r="C69" t="s">
        <v>39</v>
      </c>
      <c r="D69" s="30" t="s">
        <v>163</v>
      </c>
      <c r="E69" s="13">
        <v>0.5</v>
      </c>
      <c r="F69" s="6"/>
      <c r="G69" s="6" t="b">
        <f t="shared" ref="G69:G76" si="17">IF(F69="ROP",7,IF(F69="VSP",6,IF(F69="PU2/PN2",5,IF(F69="PU3/PN3",4,IF(F69="PU4/PN4",3)))))</f>
        <v>0</v>
      </c>
      <c r="I69" s="6" t="b">
        <f t="shared" ref="I69:I76" si="18">IF(H69="RYP1",10,IF(H69="RYP2",9,IF(H69="RYP3",8,IF(H69="RYP4",7,IF(H69="BIS1",15,IF(H69="BIS2",14,IF(H69="BIS3",13,IF(H69="BIS4",12))))))))</f>
        <v>0</v>
      </c>
      <c r="J69" s="4">
        <f t="shared" ref="J69:J76" si="19">G69*E69+I69</f>
        <v>0</v>
      </c>
    </row>
    <row r="70" spans="1:10" ht="15" x14ac:dyDescent="0.25">
      <c r="A70" s="81"/>
      <c r="B70" s="1">
        <v>45815</v>
      </c>
      <c r="C70" t="s">
        <v>40</v>
      </c>
      <c r="D70" s="30" t="s">
        <v>74</v>
      </c>
      <c r="E70" s="13">
        <v>1</v>
      </c>
      <c r="F70" s="6"/>
      <c r="G70" s="6" t="b">
        <f t="shared" si="17"/>
        <v>0</v>
      </c>
      <c r="I70" s="6" t="b">
        <f t="shared" si="18"/>
        <v>0</v>
      </c>
      <c r="J70" s="4">
        <f t="shared" si="19"/>
        <v>0</v>
      </c>
    </row>
    <row r="71" spans="1:10" ht="15" x14ac:dyDescent="0.25">
      <c r="A71" s="81"/>
      <c r="B71" s="1">
        <v>45815</v>
      </c>
      <c r="C71" t="s">
        <v>124</v>
      </c>
      <c r="D71" s="30" t="s">
        <v>103</v>
      </c>
      <c r="E71" s="13">
        <v>0.5</v>
      </c>
      <c r="F71" s="6"/>
      <c r="G71" s="6" t="b">
        <f t="shared" si="17"/>
        <v>0</v>
      </c>
      <c r="I71" s="6" t="b">
        <f t="shared" si="18"/>
        <v>0</v>
      </c>
      <c r="J71" s="4">
        <f t="shared" si="19"/>
        <v>0</v>
      </c>
    </row>
    <row r="72" spans="1:10" ht="15" x14ac:dyDescent="0.25">
      <c r="A72" s="81"/>
      <c r="B72" s="1">
        <v>45822</v>
      </c>
      <c r="C72" t="s">
        <v>152</v>
      </c>
      <c r="D72" s="30" t="s">
        <v>91</v>
      </c>
      <c r="E72" s="13">
        <v>0.5</v>
      </c>
      <c r="F72" s="6"/>
      <c r="G72" s="6" t="b">
        <f t="shared" si="17"/>
        <v>0</v>
      </c>
      <c r="I72" s="6" t="b">
        <f t="shared" si="18"/>
        <v>0</v>
      </c>
      <c r="J72" s="4">
        <f t="shared" si="19"/>
        <v>0</v>
      </c>
    </row>
    <row r="73" spans="1:10" ht="15" x14ac:dyDescent="0.25">
      <c r="A73" s="81"/>
      <c r="B73" s="1">
        <v>45843</v>
      </c>
      <c r="C73" t="s">
        <v>32</v>
      </c>
      <c r="D73" s="30" t="s">
        <v>105</v>
      </c>
      <c r="E73" s="13">
        <v>0.5</v>
      </c>
      <c r="F73" s="6"/>
      <c r="G73" s="6" t="b">
        <f t="shared" si="17"/>
        <v>0</v>
      </c>
      <c r="I73" s="6" t="b">
        <f t="shared" si="18"/>
        <v>0</v>
      </c>
      <c r="J73" s="4">
        <f t="shared" si="19"/>
        <v>0</v>
      </c>
    </row>
    <row r="74" spans="1:10" ht="15" x14ac:dyDescent="0.25">
      <c r="A74" s="81"/>
      <c r="B74" s="1">
        <v>45843</v>
      </c>
      <c r="C74" t="s">
        <v>146</v>
      </c>
      <c r="D74" s="30" t="s">
        <v>82</v>
      </c>
      <c r="E74" s="13">
        <v>0.5</v>
      </c>
      <c r="F74" s="6"/>
      <c r="G74" s="6" t="b">
        <f t="shared" si="17"/>
        <v>0</v>
      </c>
      <c r="I74" s="6" t="b">
        <f t="shared" si="18"/>
        <v>0</v>
      </c>
      <c r="J74" s="4">
        <f t="shared" si="19"/>
        <v>0</v>
      </c>
    </row>
    <row r="75" spans="1:10" ht="15" x14ac:dyDescent="0.25">
      <c r="A75" s="81"/>
      <c r="B75" s="1">
        <v>45850</v>
      </c>
      <c r="C75" t="s">
        <v>35</v>
      </c>
      <c r="D75" s="30" t="s">
        <v>143</v>
      </c>
      <c r="E75" s="13">
        <v>0.5</v>
      </c>
      <c r="F75" s="6"/>
      <c r="G75" s="6" t="b">
        <f t="shared" si="17"/>
        <v>0</v>
      </c>
      <c r="I75" s="6" t="b">
        <f t="shared" si="18"/>
        <v>0</v>
      </c>
      <c r="J75" s="4">
        <f t="shared" si="19"/>
        <v>0</v>
      </c>
    </row>
    <row r="76" spans="1:10" ht="15" x14ac:dyDescent="0.25">
      <c r="A76" s="81"/>
      <c r="B76" s="1">
        <v>45850</v>
      </c>
      <c r="C76" t="s">
        <v>144</v>
      </c>
      <c r="D76" s="30" t="s">
        <v>129</v>
      </c>
      <c r="E76" s="13">
        <v>0.5</v>
      </c>
      <c r="F76" s="6"/>
      <c r="G76" s="6" t="b">
        <f t="shared" si="17"/>
        <v>0</v>
      </c>
      <c r="I76" s="6" t="b">
        <f t="shared" si="18"/>
        <v>0</v>
      </c>
      <c r="J76" s="4">
        <f t="shared" si="19"/>
        <v>0</v>
      </c>
    </row>
    <row r="77" spans="1:10" ht="15" x14ac:dyDescent="0.25">
      <c r="A77" s="81"/>
      <c r="B77" s="1">
        <v>45857</v>
      </c>
      <c r="C77" t="s">
        <v>33</v>
      </c>
      <c r="D77" s="30" t="s">
        <v>142</v>
      </c>
      <c r="E77" s="13">
        <v>0.5</v>
      </c>
      <c r="F77" s="6"/>
      <c r="G77" s="6" t="b">
        <f t="shared" si="11"/>
        <v>0</v>
      </c>
      <c r="I77" s="6" t="b">
        <f t="shared" si="12"/>
        <v>0</v>
      </c>
      <c r="J77" s="4">
        <f t="shared" si="13"/>
        <v>0</v>
      </c>
    </row>
    <row r="78" spans="1:10" ht="15" x14ac:dyDescent="0.25">
      <c r="A78" s="81"/>
      <c r="B78" s="1">
        <v>45885</v>
      </c>
      <c r="C78" t="s">
        <v>10</v>
      </c>
      <c r="D78" s="30" t="s">
        <v>132</v>
      </c>
      <c r="E78" s="13">
        <v>0.5</v>
      </c>
      <c r="F78" s="6"/>
      <c r="G78" s="6" t="b">
        <f t="shared" si="11"/>
        <v>0</v>
      </c>
      <c r="I78" s="6" t="b">
        <f t="shared" si="12"/>
        <v>0</v>
      </c>
      <c r="J78" s="4">
        <f t="shared" si="13"/>
        <v>0</v>
      </c>
    </row>
    <row r="79" spans="1:10" ht="15" x14ac:dyDescent="0.25">
      <c r="A79" s="81"/>
      <c r="B79" s="1">
        <v>45886</v>
      </c>
      <c r="C79" t="s">
        <v>9</v>
      </c>
      <c r="D79" s="30" t="s">
        <v>91</v>
      </c>
      <c r="E79" s="13">
        <v>0.5</v>
      </c>
      <c r="F79" s="6"/>
      <c r="G79" s="6" t="b">
        <f t="shared" si="11"/>
        <v>0</v>
      </c>
      <c r="I79" s="6" t="b">
        <f t="shared" si="12"/>
        <v>0</v>
      </c>
      <c r="J79" s="4">
        <f t="shared" si="13"/>
        <v>0</v>
      </c>
    </row>
    <row r="80" spans="1:10" ht="15" x14ac:dyDescent="0.25">
      <c r="A80" s="81"/>
      <c r="B80" s="1">
        <v>45892</v>
      </c>
      <c r="C80" t="s">
        <v>7</v>
      </c>
      <c r="D80" s="30" t="s">
        <v>85</v>
      </c>
      <c r="E80" s="13">
        <v>0.5</v>
      </c>
      <c r="F80" s="6"/>
      <c r="G80" s="6" t="b">
        <f t="shared" si="11"/>
        <v>0</v>
      </c>
      <c r="I80" s="6" t="b">
        <f t="shared" si="12"/>
        <v>0</v>
      </c>
      <c r="J80" s="4">
        <f t="shared" si="13"/>
        <v>0</v>
      </c>
    </row>
    <row r="81" spans="1:10" ht="15" x14ac:dyDescent="0.25">
      <c r="A81" s="81"/>
      <c r="B81" s="1">
        <v>45893</v>
      </c>
      <c r="C81" t="s">
        <v>38</v>
      </c>
      <c r="D81" s="30" t="s">
        <v>131</v>
      </c>
      <c r="E81" s="13">
        <v>0.5</v>
      </c>
      <c r="F81" s="6"/>
      <c r="G81" s="6" t="b">
        <f t="shared" si="11"/>
        <v>0</v>
      </c>
      <c r="I81" s="6" t="b">
        <f t="shared" si="12"/>
        <v>0</v>
      </c>
      <c r="J81" s="4">
        <f t="shared" si="13"/>
        <v>0</v>
      </c>
    </row>
    <row r="82" spans="1:10" ht="15" x14ac:dyDescent="0.25">
      <c r="A82" s="81"/>
      <c r="B82" s="1">
        <v>45906</v>
      </c>
      <c r="C82" t="s">
        <v>124</v>
      </c>
      <c r="D82" s="30" t="s">
        <v>125</v>
      </c>
      <c r="E82" s="13">
        <v>0.5</v>
      </c>
      <c r="F82" s="6"/>
      <c r="G82" s="6" t="b">
        <f t="shared" si="11"/>
        <v>0</v>
      </c>
      <c r="I82" s="6" t="b">
        <f t="shared" si="12"/>
        <v>0</v>
      </c>
      <c r="J82" s="4">
        <f t="shared" si="13"/>
        <v>0</v>
      </c>
    </row>
    <row r="83" spans="1:10" ht="15" x14ac:dyDescent="0.25">
      <c r="A83" s="81"/>
      <c r="B83" s="1">
        <v>45913</v>
      </c>
      <c r="C83" t="s">
        <v>36</v>
      </c>
      <c r="D83" s="30" t="s">
        <v>73</v>
      </c>
      <c r="E83" s="13">
        <v>0.5</v>
      </c>
      <c r="F83" s="6"/>
      <c r="G83" s="6" t="b">
        <f t="shared" si="11"/>
        <v>0</v>
      </c>
      <c r="I83" s="6" t="b">
        <f t="shared" si="12"/>
        <v>0</v>
      </c>
      <c r="J83" s="4">
        <f t="shared" si="13"/>
        <v>0</v>
      </c>
    </row>
    <row r="84" spans="1:10" ht="15" x14ac:dyDescent="0.25">
      <c r="A84" s="81"/>
      <c r="B84" s="1">
        <v>45920</v>
      </c>
      <c r="C84" t="s">
        <v>35</v>
      </c>
      <c r="D84" s="30" t="s">
        <v>121</v>
      </c>
      <c r="E84" s="13">
        <v>0.5</v>
      </c>
      <c r="F84" s="6"/>
      <c r="G84" s="6" t="b">
        <f t="shared" si="11"/>
        <v>0</v>
      </c>
      <c r="I84" s="6" t="b">
        <f t="shared" si="12"/>
        <v>0</v>
      </c>
      <c r="J84" s="4">
        <f t="shared" si="13"/>
        <v>0</v>
      </c>
    </row>
    <row r="85" spans="1:10" ht="15" customHeight="1" x14ac:dyDescent="0.45">
      <c r="C85" s="6"/>
      <c r="D85" s="6"/>
      <c r="E85" s="6"/>
      <c r="F85" s="6"/>
      <c r="G85" s="6"/>
      <c r="J85" s="4"/>
    </row>
    <row r="86" spans="1:10" x14ac:dyDescent="0.45">
      <c r="A86" s="36"/>
      <c r="B86" s="19" t="s">
        <v>184</v>
      </c>
      <c r="C86" s="18"/>
      <c r="D86" s="18"/>
      <c r="E86" s="18"/>
      <c r="F86" s="18"/>
      <c r="G86" s="18"/>
      <c r="H86" s="45"/>
      <c r="I86" s="18"/>
      <c r="J86" s="20"/>
    </row>
    <row r="87" spans="1:10" ht="15" x14ac:dyDescent="0.25">
      <c r="A87" s="82" t="s">
        <v>61</v>
      </c>
      <c r="B87" s="1">
        <v>45668</v>
      </c>
      <c r="C87" t="s">
        <v>11</v>
      </c>
      <c r="D87" s="30" t="s">
        <v>118</v>
      </c>
      <c r="E87" s="8">
        <v>1</v>
      </c>
      <c r="F87" s="6"/>
      <c r="G87" s="6" t="b">
        <f>IF(F87="ROP",7,IF(F87="VSP",6,IF(F87="PU2/PN2",5,IF(F87="PU3/PN3",4,IF(F87="PU4/PN4",3)))))</f>
        <v>0</v>
      </c>
      <c r="I87" s="6" t="b">
        <f>IF(H87="RYP1",10,IF(H87="RYP2",9,IF(H87="RYP3",8,IF(H87="RYP4",7,IF(H87="BIS1",15,IF(H87="BIS2",14,IF(H87="BIS3",13,IF(H87="BIS4",12))))))))</f>
        <v>0</v>
      </c>
      <c r="J87" s="4">
        <f>G87*E87+I87</f>
        <v>0</v>
      </c>
    </row>
    <row r="88" spans="1:10" ht="15" x14ac:dyDescent="0.25">
      <c r="A88" s="82"/>
      <c r="B88" s="1">
        <v>45745</v>
      </c>
      <c r="C88" t="s">
        <v>8</v>
      </c>
      <c r="D88" s="30" t="s">
        <v>166</v>
      </c>
      <c r="E88" s="8">
        <v>1</v>
      </c>
      <c r="F88" s="6"/>
      <c r="G88" s="6" t="b">
        <f t="shared" ref="G88:G90" si="20">IF(F88="ROP",7,IF(F88="VSP",6,IF(F88="PU2/PN2",5,IF(F88="PU3/PN3",4,IF(F88="PU4/PN4",3)))))</f>
        <v>0</v>
      </c>
      <c r="I88" s="6" t="b">
        <f t="shared" ref="I88:I110" si="21">IF(H88="RYP1",10,IF(H88="RYP2",9,IF(H88="RYP3",8,IF(H88="RYP4",7,IF(H88="BIS1",15,IF(H88="BIS2",14,IF(H88="BIS3",13,IF(H88="BIS4",12))))))))</f>
        <v>0</v>
      </c>
      <c r="J88" s="4">
        <f t="shared" ref="J88:J90" si="22">G88*E88+I88</f>
        <v>0</v>
      </c>
    </row>
    <row r="89" spans="1:10" ht="15" x14ac:dyDescent="0.25">
      <c r="A89" s="82"/>
      <c r="B89" s="1">
        <v>45773</v>
      </c>
      <c r="C89" t="s">
        <v>172</v>
      </c>
      <c r="D89" s="30" t="s">
        <v>173</v>
      </c>
      <c r="E89" s="8">
        <v>1</v>
      </c>
      <c r="F89" s="6"/>
      <c r="G89" s="6" t="b">
        <f t="shared" si="20"/>
        <v>0</v>
      </c>
      <c r="I89" s="6" t="b">
        <f t="shared" si="21"/>
        <v>0</v>
      </c>
      <c r="J89" s="4">
        <f t="shared" si="22"/>
        <v>0</v>
      </c>
    </row>
    <row r="90" spans="1:10" ht="15" x14ac:dyDescent="0.25">
      <c r="A90" s="82"/>
      <c r="B90" s="1">
        <v>45781</v>
      </c>
      <c r="C90" t="s">
        <v>48</v>
      </c>
      <c r="D90" s="30" t="s">
        <v>89</v>
      </c>
      <c r="E90" s="8">
        <v>0.5</v>
      </c>
      <c r="F90" s="6"/>
      <c r="G90" s="6" t="b">
        <f t="shared" si="20"/>
        <v>0</v>
      </c>
      <c r="I90" s="6" t="b">
        <f t="shared" si="21"/>
        <v>0</v>
      </c>
      <c r="J90" s="4">
        <f t="shared" si="22"/>
        <v>0</v>
      </c>
    </row>
    <row r="91" spans="1:10" ht="15" x14ac:dyDescent="0.25">
      <c r="A91" s="82"/>
      <c r="B91" s="1">
        <v>45794</v>
      </c>
      <c r="C91" t="s">
        <v>46</v>
      </c>
      <c r="D91" s="30" t="s">
        <v>106</v>
      </c>
      <c r="E91" s="8">
        <v>1</v>
      </c>
      <c r="F91" s="6"/>
      <c r="G91" s="6" t="b">
        <f t="shared" ref="G91:G100" si="23">IF(F91="ROP",7,IF(F91="VSP",6,IF(F91="PU2/PN2",5,IF(F91="PU3/PN3",4,IF(F91="PU4/PN4",3)))))</f>
        <v>0</v>
      </c>
      <c r="I91" s="6" t="b">
        <f t="shared" si="21"/>
        <v>0</v>
      </c>
      <c r="J91" s="4">
        <f t="shared" ref="J91:J100" si="24">G91*E91+I91</f>
        <v>0</v>
      </c>
    </row>
    <row r="92" spans="1:10" ht="15" x14ac:dyDescent="0.25">
      <c r="A92" s="82"/>
      <c r="B92" s="1">
        <v>45822</v>
      </c>
      <c r="C92" t="s">
        <v>31</v>
      </c>
      <c r="D92" s="30" t="s">
        <v>180</v>
      </c>
      <c r="E92" s="8">
        <v>1</v>
      </c>
      <c r="F92" s="6"/>
      <c r="G92" s="6" t="b">
        <f t="shared" si="23"/>
        <v>0</v>
      </c>
      <c r="I92" s="6" t="b">
        <f t="shared" si="21"/>
        <v>0</v>
      </c>
      <c r="J92" s="4">
        <f t="shared" si="24"/>
        <v>0</v>
      </c>
    </row>
    <row r="93" spans="1:10" ht="15" x14ac:dyDescent="0.25">
      <c r="A93" s="82"/>
      <c r="B93" s="1">
        <v>45822</v>
      </c>
      <c r="C93" t="s">
        <v>67</v>
      </c>
      <c r="D93" s="30" t="s">
        <v>181</v>
      </c>
      <c r="E93" s="8">
        <v>1</v>
      </c>
      <c r="F93" s="6"/>
      <c r="G93" s="6" t="b">
        <f t="shared" si="23"/>
        <v>0</v>
      </c>
      <c r="I93" s="6" t="b">
        <f t="shared" si="21"/>
        <v>0</v>
      </c>
      <c r="J93" s="4">
        <f t="shared" si="24"/>
        <v>0</v>
      </c>
    </row>
    <row r="94" spans="1:10" ht="15" x14ac:dyDescent="0.25">
      <c r="A94" s="82"/>
      <c r="B94" s="1">
        <v>45829</v>
      </c>
      <c r="C94" t="s">
        <v>6</v>
      </c>
      <c r="D94" s="30" t="s">
        <v>149</v>
      </c>
      <c r="E94" s="8">
        <v>1</v>
      </c>
      <c r="F94" s="6"/>
      <c r="G94" s="6" t="b">
        <f t="shared" si="23"/>
        <v>0</v>
      </c>
      <c r="I94" s="6" t="b">
        <f t="shared" si="21"/>
        <v>0</v>
      </c>
      <c r="J94" s="4">
        <f t="shared" si="24"/>
        <v>0</v>
      </c>
    </row>
    <row r="95" spans="1:10" ht="15" x14ac:dyDescent="0.25">
      <c r="A95" s="82"/>
      <c r="B95" s="1">
        <v>45836</v>
      </c>
      <c r="C95" t="s">
        <v>10</v>
      </c>
      <c r="D95" s="30" t="s">
        <v>84</v>
      </c>
      <c r="E95" s="8">
        <v>0.5</v>
      </c>
      <c r="F95" s="6"/>
      <c r="G95" s="6" t="b">
        <f t="shared" si="23"/>
        <v>0</v>
      </c>
      <c r="I95" s="6" t="b">
        <f t="shared" si="21"/>
        <v>0</v>
      </c>
      <c r="J95" s="4">
        <f t="shared" si="24"/>
        <v>0</v>
      </c>
    </row>
    <row r="96" spans="1:10" ht="15" x14ac:dyDescent="0.25">
      <c r="A96" s="82"/>
      <c r="B96" s="1">
        <v>45843</v>
      </c>
      <c r="C96" t="s">
        <v>51</v>
      </c>
      <c r="D96" s="30" t="s">
        <v>107</v>
      </c>
      <c r="E96" s="8">
        <v>1</v>
      </c>
      <c r="F96" s="6"/>
      <c r="G96" s="6" t="b">
        <f t="shared" si="23"/>
        <v>0</v>
      </c>
      <c r="I96" s="6" t="b">
        <f t="shared" si="21"/>
        <v>0</v>
      </c>
      <c r="J96" s="4">
        <f t="shared" si="24"/>
        <v>0</v>
      </c>
    </row>
    <row r="97" spans="1:10" ht="15" x14ac:dyDescent="0.25">
      <c r="A97" s="82"/>
      <c r="B97" s="1">
        <v>45864</v>
      </c>
      <c r="C97" t="s">
        <v>34</v>
      </c>
      <c r="D97" s="30" t="s">
        <v>126</v>
      </c>
      <c r="E97" s="8">
        <v>0.5</v>
      </c>
      <c r="F97" s="6"/>
      <c r="G97" s="6" t="b">
        <f t="shared" si="23"/>
        <v>0</v>
      </c>
      <c r="I97" s="6" t="b">
        <f t="shared" si="21"/>
        <v>0</v>
      </c>
      <c r="J97" s="4">
        <f t="shared" si="24"/>
        <v>0</v>
      </c>
    </row>
    <row r="98" spans="1:10" ht="15" x14ac:dyDescent="0.25">
      <c r="A98" s="82"/>
      <c r="B98" s="1">
        <v>45864</v>
      </c>
      <c r="C98" t="s">
        <v>52</v>
      </c>
      <c r="D98" s="30" t="s">
        <v>139</v>
      </c>
      <c r="E98" s="8">
        <v>0.5</v>
      </c>
      <c r="F98" s="6"/>
      <c r="G98" s="6" t="b">
        <f t="shared" si="23"/>
        <v>0</v>
      </c>
      <c r="I98" s="6" t="b">
        <f t="shared" si="21"/>
        <v>0</v>
      </c>
      <c r="J98" s="4">
        <f t="shared" si="24"/>
        <v>0</v>
      </c>
    </row>
    <row r="99" spans="1:10" ht="15" x14ac:dyDescent="0.25">
      <c r="A99" s="82"/>
      <c r="B99" s="1">
        <v>45871</v>
      </c>
      <c r="C99" t="s">
        <v>12</v>
      </c>
      <c r="D99" s="30" t="s">
        <v>93</v>
      </c>
      <c r="E99" s="8">
        <v>0.5</v>
      </c>
      <c r="F99" s="6"/>
      <c r="G99" s="6" t="b">
        <f t="shared" si="23"/>
        <v>0</v>
      </c>
      <c r="I99" s="6" t="b">
        <f t="shared" si="21"/>
        <v>0</v>
      </c>
      <c r="J99" s="4">
        <f t="shared" si="24"/>
        <v>0</v>
      </c>
    </row>
    <row r="100" spans="1:10" ht="15" customHeight="1" x14ac:dyDescent="0.25">
      <c r="A100" s="82"/>
      <c r="B100" s="1">
        <v>45885</v>
      </c>
      <c r="C100" t="s">
        <v>9</v>
      </c>
      <c r="D100" s="30" t="s">
        <v>80</v>
      </c>
      <c r="E100" s="13">
        <v>0.5</v>
      </c>
      <c r="F100" s="6"/>
      <c r="G100" s="6" t="b">
        <f t="shared" si="23"/>
        <v>0</v>
      </c>
      <c r="I100" s="6" t="b">
        <f t="shared" si="21"/>
        <v>0</v>
      </c>
      <c r="J100" s="4">
        <f t="shared" si="24"/>
        <v>0</v>
      </c>
    </row>
    <row r="101" spans="1:10" ht="15" x14ac:dyDescent="0.25">
      <c r="A101" s="82"/>
      <c r="B101" s="1">
        <v>45899</v>
      </c>
      <c r="C101" t="s">
        <v>50</v>
      </c>
      <c r="D101" s="30" t="s">
        <v>130</v>
      </c>
      <c r="E101" s="13">
        <v>1</v>
      </c>
      <c r="F101" s="6"/>
      <c r="G101" s="6" t="b">
        <f>IF(F101="ROP",7,IF(F101="VSP",6,IF(F101="PU2/PN2",5,IF(F101="PU3/PN3",4,IF(F101="PU4/PN4",3)))))</f>
        <v>0</v>
      </c>
      <c r="I101" s="6" t="b">
        <f t="shared" si="21"/>
        <v>0</v>
      </c>
      <c r="J101" s="4">
        <f>G101*E101+I101</f>
        <v>0</v>
      </c>
    </row>
    <row r="102" spans="1:10" ht="15" x14ac:dyDescent="0.25">
      <c r="A102" s="82"/>
      <c r="B102" s="1">
        <v>45927</v>
      </c>
      <c r="C102" t="s">
        <v>49</v>
      </c>
      <c r="D102" s="30" t="s">
        <v>119</v>
      </c>
      <c r="E102" s="13">
        <v>0.5</v>
      </c>
      <c r="F102" s="6"/>
      <c r="G102" s="6" t="b">
        <f t="shared" ref="G102:G110" si="25">IF(F102="ROP",7,IF(F102="VSP",6,IF(F102="PU2/PN2",5,IF(F102="PU3/PN3",4,IF(F102="PU4/PN4",3)))))</f>
        <v>0</v>
      </c>
      <c r="I102" s="6" t="b">
        <f t="shared" si="21"/>
        <v>0</v>
      </c>
      <c r="J102" s="4">
        <f t="shared" ref="J102:J110" si="26">G102*E102+I102</f>
        <v>0</v>
      </c>
    </row>
    <row r="103" spans="1:10" ht="15" x14ac:dyDescent="0.25">
      <c r="A103" s="82"/>
      <c r="B103" s="1">
        <v>45955</v>
      </c>
      <c r="C103" t="s">
        <v>43</v>
      </c>
      <c r="D103" s="30" t="s">
        <v>116</v>
      </c>
      <c r="E103" s="13">
        <v>1.5</v>
      </c>
      <c r="F103" s="6"/>
      <c r="G103" s="6" t="b">
        <f t="shared" si="25"/>
        <v>0</v>
      </c>
      <c r="I103" s="6" t="b">
        <f t="shared" si="21"/>
        <v>0</v>
      </c>
      <c r="J103" s="4">
        <f t="shared" si="26"/>
        <v>0</v>
      </c>
    </row>
    <row r="104" spans="1:10" ht="15" x14ac:dyDescent="0.25">
      <c r="A104" s="82"/>
      <c r="B104" s="1">
        <v>45998</v>
      </c>
      <c r="C104" t="s">
        <v>46</v>
      </c>
      <c r="D104" s="30" t="s">
        <v>111</v>
      </c>
      <c r="E104" s="13">
        <v>1.5</v>
      </c>
      <c r="F104" s="6"/>
      <c r="G104" s="6" t="b">
        <f t="shared" si="25"/>
        <v>0</v>
      </c>
      <c r="I104" s="6" t="b">
        <f>IF(H104="RYP1",10,IF(H104="RYP2",9,IF(H104="RYP3",8,IF(H104="RYP4",7,IF(H104="BIS1",15,IF(H104="BIS2",14,IF(H104="BIS3",13,IF(H104="BIS4",12))))))))</f>
        <v>0</v>
      </c>
      <c r="J104" s="4">
        <f t="shared" si="26"/>
        <v>0</v>
      </c>
    </row>
    <row r="105" spans="1:10" ht="15" x14ac:dyDescent="0.25">
      <c r="A105" s="82"/>
      <c r="B105" s="1">
        <v>45787</v>
      </c>
      <c r="C105" t="s">
        <v>164</v>
      </c>
      <c r="D105" s="30" t="s">
        <v>103</v>
      </c>
      <c r="E105" s="13">
        <v>1</v>
      </c>
      <c r="F105" s="6"/>
      <c r="G105" s="6" t="b">
        <f t="shared" si="25"/>
        <v>0</v>
      </c>
      <c r="I105" s="6" t="b">
        <f t="shared" si="21"/>
        <v>0</v>
      </c>
      <c r="J105" s="4">
        <f t="shared" si="26"/>
        <v>0</v>
      </c>
    </row>
    <row r="106" spans="1:10" ht="15" x14ac:dyDescent="0.25">
      <c r="A106" s="82"/>
      <c r="B106" s="1">
        <v>45806</v>
      </c>
      <c r="C106" t="s">
        <v>158</v>
      </c>
      <c r="D106" s="30" t="s">
        <v>182</v>
      </c>
      <c r="E106" s="13">
        <v>0.5</v>
      </c>
      <c r="F106" s="6"/>
      <c r="G106" s="6" t="b">
        <f t="shared" si="25"/>
        <v>0</v>
      </c>
      <c r="I106" s="6" t="b">
        <f t="shared" si="21"/>
        <v>0</v>
      </c>
      <c r="J106" s="4">
        <f t="shared" si="26"/>
        <v>0</v>
      </c>
    </row>
    <row r="107" spans="1:10" ht="15" x14ac:dyDescent="0.25">
      <c r="A107" s="82"/>
      <c r="B107" s="1">
        <v>45844</v>
      </c>
      <c r="C107" t="s">
        <v>51</v>
      </c>
      <c r="D107" s="30" t="s">
        <v>145</v>
      </c>
      <c r="E107" s="13">
        <v>1</v>
      </c>
      <c r="F107" s="6"/>
      <c r="G107" s="6" t="b">
        <f t="shared" si="25"/>
        <v>0</v>
      </c>
      <c r="I107" s="6" t="b">
        <f t="shared" si="21"/>
        <v>0</v>
      </c>
      <c r="J107" s="4">
        <f t="shared" si="26"/>
        <v>0</v>
      </c>
    </row>
    <row r="108" spans="1:10" ht="15" x14ac:dyDescent="0.25">
      <c r="A108" s="82"/>
      <c r="B108" s="1">
        <v>45857</v>
      </c>
      <c r="C108" t="s">
        <v>53</v>
      </c>
      <c r="D108" s="30" t="s">
        <v>76</v>
      </c>
      <c r="E108" s="13">
        <v>1</v>
      </c>
      <c r="F108" s="6"/>
      <c r="G108" s="6" t="b">
        <f t="shared" si="25"/>
        <v>0</v>
      </c>
      <c r="I108" s="6" t="b">
        <f t="shared" si="21"/>
        <v>0</v>
      </c>
      <c r="J108" s="4">
        <f t="shared" si="26"/>
        <v>0</v>
      </c>
    </row>
    <row r="109" spans="1:10" ht="15" x14ac:dyDescent="0.25">
      <c r="A109" s="82"/>
      <c r="B109" s="1">
        <v>45900</v>
      </c>
      <c r="C109" t="s">
        <v>50</v>
      </c>
      <c r="D109" s="30" t="s">
        <v>127</v>
      </c>
      <c r="E109" s="13">
        <v>0.5</v>
      </c>
      <c r="F109" s="6"/>
      <c r="G109" s="6" t="b">
        <f t="shared" si="25"/>
        <v>0</v>
      </c>
      <c r="I109" s="6" t="b">
        <f t="shared" si="21"/>
        <v>0</v>
      </c>
      <c r="J109" s="4">
        <f t="shared" si="26"/>
        <v>0</v>
      </c>
    </row>
    <row r="110" spans="1:10" ht="15" x14ac:dyDescent="0.25">
      <c r="A110" s="82"/>
      <c r="B110" s="1">
        <v>45997</v>
      </c>
      <c r="C110" t="s">
        <v>46</v>
      </c>
      <c r="D110" s="30" t="s">
        <v>112</v>
      </c>
      <c r="E110" s="13">
        <v>1.5</v>
      </c>
      <c r="F110" s="6"/>
      <c r="G110" s="6" t="b">
        <f t="shared" si="25"/>
        <v>0</v>
      </c>
      <c r="I110" s="6" t="b">
        <f t="shared" si="21"/>
        <v>0</v>
      </c>
      <c r="J110" s="4">
        <f t="shared" si="26"/>
        <v>0</v>
      </c>
    </row>
    <row r="111" spans="1:10" ht="15" customHeight="1" x14ac:dyDescent="0.45">
      <c r="B111" s="10"/>
      <c r="C111" s="9"/>
      <c r="D111" s="5"/>
      <c r="E111" s="7"/>
      <c r="F111" s="6"/>
      <c r="G111" s="6"/>
      <c r="I111" s="6"/>
      <c r="J111" s="4"/>
    </row>
    <row r="112" spans="1:10" x14ac:dyDescent="0.45">
      <c r="A112" s="37"/>
      <c r="B112" s="25" t="s">
        <v>65</v>
      </c>
      <c r="C112" s="26"/>
      <c r="D112" s="26"/>
      <c r="E112" s="27"/>
      <c r="F112" s="28"/>
      <c r="G112" s="28"/>
      <c r="H112" s="28"/>
      <c r="I112" s="24"/>
      <c r="J112" s="29"/>
    </row>
    <row r="113" spans="1:10" ht="15.75" x14ac:dyDescent="0.25">
      <c r="A113" s="77" t="s">
        <v>104</v>
      </c>
      <c r="B113" s="21" t="s">
        <v>30</v>
      </c>
      <c r="I113" s="4" t="s">
        <v>200</v>
      </c>
    </row>
    <row r="114" spans="1:10" ht="14.45" customHeight="1" x14ac:dyDescent="0.25">
      <c r="A114" s="77"/>
      <c r="B114" s="1">
        <v>45956</v>
      </c>
      <c r="C114" t="s">
        <v>43</v>
      </c>
      <c r="D114" t="s">
        <v>115</v>
      </c>
      <c r="E114" s="31">
        <v>2</v>
      </c>
      <c r="F114" s="6"/>
      <c r="G114" s="6" t="b">
        <f>IF(F114="ROP",10,IF(F114="VSP",9,IF(F114="PU2/PN2",8,IF(F114="PU3/PN3",7,IF(F114="PU4/PN4",6)))))</f>
        <v>0</v>
      </c>
      <c r="I114" s="6" t="b">
        <f>IF(H114="BIS1",4,IF(H114="BIS2",3,IF(H114="BIS3",2,IF(H114="BIS4",1))))</f>
        <v>0</v>
      </c>
      <c r="J114" s="4">
        <f>G114*E114</f>
        <v>0</v>
      </c>
    </row>
    <row r="115" spans="1:10" ht="15" x14ac:dyDescent="0.25">
      <c r="A115" s="77"/>
      <c r="B115" s="12"/>
      <c r="C115" s="9"/>
      <c r="D115" s="32"/>
      <c r="E115" s="31"/>
      <c r="F115" s="6"/>
      <c r="G115" s="6"/>
      <c r="J115" s="4"/>
    </row>
    <row r="116" spans="1:10" ht="15.75" x14ac:dyDescent="0.25">
      <c r="A116" s="77"/>
      <c r="B116" s="21" t="s">
        <v>63</v>
      </c>
      <c r="C116" s="6"/>
      <c r="D116" s="6"/>
      <c r="E116" s="6"/>
      <c r="F116" s="6"/>
      <c r="G116" s="6"/>
      <c r="J116" s="4"/>
    </row>
    <row r="117" spans="1:10" ht="15" x14ac:dyDescent="0.25">
      <c r="A117" s="77"/>
      <c r="B117" s="1">
        <v>45806</v>
      </c>
      <c r="C117" t="s">
        <v>70</v>
      </c>
      <c r="D117" t="s">
        <v>101</v>
      </c>
      <c r="E117" s="13">
        <v>0.5</v>
      </c>
      <c r="F117" s="6"/>
      <c r="G117" s="6" t="b">
        <f>IF(F117="ROP",6,IF(F117="VSP",5,IF(F117="PU2/PN2",4,IF(F117="PU3/PN3",3,IF(F117="PU4/PN4",2)))))</f>
        <v>0</v>
      </c>
      <c r="I117" s="6" t="b">
        <f>IF(H117="BIS1",4,IF(H117="BIS2",3,IF(H117="BIS3",2,IF(H117="BIS4",1))))</f>
        <v>0</v>
      </c>
      <c r="J117" s="4">
        <f t="shared" ref="J117" si="27">G117*E117+I117</f>
        <v>0</v>
      </c>
    </row>
    <row r="118" spans="1:10" s="40" customFormat="1" ht="30" x14ac:dyDescent="0.25">
      <c r="A118" s="77"/>
      <c r="B118" s="39">
        <v>45876</v>
      </c>
      <c r="C118" s="40" t="s">
        <v>46</v>
      </c>
      <c r="D118" s="3" t="s">
        <v>183</v>
      </c>
      <c r="E118" s="8">
        <v>1.5</v>
      </c>
      <c r="F118" s="41"/>
      <c r="G118" s="41" t="b">
        <f>IF(F118="ROP",8,IF(F118="VSP",7,IF(F118="PU2/PN2",6,IF(F118="PU3/PN3",5,IF(F118="PU4/PN4",4)))))</f>
        <v>0</v>
      </c>
      <c r="H118" s="41"/>
      <c r="I118" s="41" t="b">
        <f>IF(H118="BIS1",4,IF(H118="BIS2",3,IF(H118="BIS3",2,IF(H118="BIS4",1))))</f>
        <v>0</v>
      </c>
      <c r="J118" s="42">
        <f>G118*E118+I118</f>
        <v>0</v>
      </c>
    </row>
    <row r="119" spans="1:10" s="40" customFormat="1" ht="15" x14ac:dyDescent="0.25">
      <c r="A119" s="77"/>
      <c r="B119" s="39"/>
      <c r="D119" s="3"/>
      <c r="E119" s="8"/>
      <c r="F119" s="41"/>
      <c r="G119" s="41"/>
      <c r="H119" s="41"/>
      <c r="I119" s="41"/>
      <c r="J119" s="42"/>
    </row>
    <row r="120" spans="1:10" ht="15.75" x14ac:dyDescent="0.25">
      <c r="A120" s="77"/>
      <c r="B120" s="38" t="s">
        <v>109</v>
      </c>
      <c r="D120" s="33"/>
      <c r="E120" s="8"/>
      <c r="F120" s="6"/>
      <c r="G120" s="6"/>
      <c r="I120" s="6"/>
      <c r="J120" s="4"/>
    </row>
    <row r="121" spans="1:10" ht="15" x14ac:dyDescent="0.25">
      <c r="A121" s="77"/>
      <c r="B121" s="1">
        <v>45928</v>
      </c>
      <c r="C121" s="6" t="s">
        <v>110</v>
      </c>
      <c r="D121" s="63" t="s">
        <v>190</v>
      </c>
      <c r="E121" s="6">
        <v>1</v>
      </c>
      <c r="F121" s="6"/>
      <c r="G121" s="6" t="b">
        <f>IF(F121="ROP",6,IF(F121="VSP",5,IF(F121="PU2/PN2",4,IF(F121="PU3/PN3",3,IF(F121="PU4/PN4",2)))))</f>
        <v>0</v>
      </c>
      <c r="J121" s="4">
        <f t="shared" ref="J121" si="28">G121*E121+I121</f>
        <v>0</v>
      </c>
    </row>
    <row r="122" spans="1:10" x14ac:dyDescent="0.45">
      <c r="C122" s="6"/>
      <c r="D122" s="6"/>
      <c r="E122" s="6"/>
      <c r="F122" s="6"/>
      <c r="G122" s="6"/>
      <c r="J122" s="4"/>
    </row>
    <row r="123" spans="1:10" x14ac:dyDescent="0.45">
      <c r="B123" s="46" t="s">
        <v>185</v>
      </c>
      <c r="C123" s="47"/>
      <c r="D123" s="47"/>
      <c r="E123" s="47"/>
      <c r="F123" s="55" t="s">
        <v>192</v>
      </c>
      <c r="G123" s="55" t="s">
        <v>189</v>
      </c>
      <c r="H123" s="55" t="s">
        <v>188</v>
      </c>
      <c r="I123" s="48"/>
      <c r="J123" s="55" t="s">
        <v>187</v>
      </c>
    </row>
    <row r="124" spans="1:10" s="30" customFormat="1" ht="15" customHeight="1" x14ac:dyDescent="0.25">
      <c r="A124" s="69"/>
      <c r="B124" s="70">
        <v>45877</v>
      </c>
      <c r="C124" s="71" t="s">
        <v>46</v>
      </c>
      <c r="D124" s="76" t="s">
        <v>186</v>
      </c>
      <c r="E124" s="44"/>
      <c r="F124" s="72" t="s">
        <v>191</v>
      </c>
      <c r="G124" s="72">
        <v>7</v>
      </c>
      <c r="H124" s="74"/>
      <c r="J124" s="44">
        <f>G124*H124</f>
        <v>0</v>
      </c>
    </row>
    <row r="125" spans="1:10" s="30" customFormat="1" ht="15" customHeight="1" x14ac:dyDescent="0.25">
      <c r="A125" s="69"/>
      <c r="B125" s="54"/>
      <c r="C125" s="44"/>
      <c r="D125" s="76"/>
      <c r="E125" s="44"/>
      <c r="F125" s="72" t="s">
        <v>193</v>
      </c>
      <c r="G125" s="72">
        <v>5</v>
      </c>
      <c r="H125" s="74"/>
      <c r="J125" s="44">
        <f t="shared" ref="J125:J131" si="29">G125*H125</f>
        <v>0</v>
      </c>
    </row>
    <row r="126" spans="1:10" s="30" customFormat="1" ht="15" customHeight="1" x14ac:dyDescent="0.25">
      <c r="A126" s="69"/>
      <c r="C126" s="44"/>
      <c r="D126" s="76"/>
      <c r="E126" s="44"/>
      <c r="F126" s="72" t="s">
        <v>194</v>
      </c>
      <c r="G126" s="72">
        <v>4</v>
      </c>
      <c r="H126" s="74"/>
      <c r="J126" s="44">
        <f t="shared" si="29"/>
        <v>0</v>
      </c>
    </row>
    <row r="127" spans="1:10" s="30" customFormat="1" ht="15" customHeight="1" x14ac:dyDescent="0.25">
      <c r="A127" s="69"/>
      <c r="C127" s="44"/>
      <c r="D127" s="76"/>
      <c r="E127" s="44"/>
      <c r="F127" s="72" t="s">
        <v>195</v>
      </c>
      <c r="G127" s="72">
        <v>2</v>
      </c>
      <c r="H127" s="74"/>
      <c r="J127" s="44">
        <f t="shared" si="29"/>
        <v>0</v>
      </c>
    </row>
    <row r="128" spans="1:10" s="30" customFormat="1" ht="15" customHeight="1" x14ac:dyDescent="0.25">
      <c r="A128" s="69"/>
      <c r="C128" s="44"/>
      <c r="D128" s="76"/>
      <c r="E128" s="44"/>
      <c r="F128" s="73" t="s">
        <v>196</v>
      </c>
      <c r="G128" s="73">
        <v>5</v>
      </c>
      <c r="H128" s="74"/>
      <c r="J128" s="44">
        <f t="shared" si="29"/>
        <v>0</v>
      </c>
    </row>
    <row r="129" spans="1:10" s="30" customFormat="1" ht="15" customHeight="1" x14ac:dyDescent="0.25">
      <c r="A129" s="69"/>
      <c r="C129" s="44"/>
      <c r="D129" s="76"/>
      <c r="E129" s="44"/>
      <c r="F129" s="73" t="s">
        <v>197</v>
      </c>
      <c r="G129" s="73">
        <v>3</v>
      </c>
      <c r="H129" s="74"/>
      <c r="J129" s="44">
        <f t="shared" si="29"/>
        <v>0</v>
      </c>
    </row>
    <row r="130" spans="1:10" s="30" customFormat="1" ht="15" customHeight="1" x14ac:dyDescent="0.25">
      <c r="A130" s="69"/>
      <c r="D130" s="76"/>
      <c r="E130" s="44"/>
      <c r="F130" s="73" t="s">
        <v>199</v>
      </c>
      <c r="G130" s="73">
        <v>1</v>
      </c>
      <c r="H130" s="74"/>
      <c r="J130" s="44">
        <f t="shared" si="29"/>
        <v>0</v>
      </c>
    </row>
    <row r="131" spans="1:10" s="30" customFormat="1" ht="15" customHeight="1" x14ac:dyDescent="0.25">
      <c r="A131" s="69"/>
      <c r="D131" s="76"/>
      <c r="E131" s="44"/>
      <c r="F131" s="73" t="s">
        <v>198</v>
      </c>
      <c r="G131" s="73">
        <v>1</v>
      </c>
      <c r="H131" s="74"/>
      <c r="J131" s="44">
        <f t="shared" si="29"/>
        <v>0</v>
      </c>
    </row>
  </sheetData>
  <mergeCells count="6">
    <mergeCell ref="D124:D131"/>
    <mergeCell ref="A113:A121"/>
    <mergeCell ref="A6:A62"/>
    <mergeCell ref="G1:I1"/>
    <mergeCell ref="A66:A84"/>
    <mergeCell ref="A87:A110"/>
  </mergeCells>
  <conditionalFormatting sqref="L2:L3">
    <cfRule type="cellIs" dxfId="1" priority="1" operator="greaterThan">
      <formula>8</formula>
    </cfRule>
    <cfRule type="cellIs" dxfId="0" priority="2" operator="greaterThan">
      <formula>9</formula>
    </cfRule>
  </conditionalFormatting>
  <dataValidations count="2">
    <dataValidation type="list" allowBlank="1" showInputMessage="1" showErrorMessage="1" sqref="F66:F84 F114:F115 F6:F64 F117:F121 F87:F112" xr:uid="{00000000-0002-0000-0000-000000000000}">
      <formula1>sijoitus</formula1>
    </dataValidation>
    <dataValidation type="list" allowBlank="1" showInputMessage="1" showErrorMessage="1" sqref="H66:H84 H6:H64 H117:H120 H87:H110" xr:uid="{00000000-0002-0000-0000-000002000000}">
      <formula1>rypit</formula1>
    </dataValidation>
  </dataValidations>
  <pageMargins left="0.70866141732283472" right="0.70866141732283472" top="0.55118110236220474" bottom="0.55118110236220474" header="0.31496062992125984" footer="0.31496062992125984"/>
  <pageSetup paperSize="9" scale="73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I15" sqref="I15"/>
    </sheetView>
  </sheetViews>
  <sheetFormatPr defaultColWidth="8.7109375" defaultRowHeight="15" x14ac:dyDescent="0.25"/>
  <sheetData>
    <row r="1" spans="1:5" x14ac:dyDescent="0.25">
      <c r="A1" t="s">
        <v>1</v>
      </c>
      <c r="C1" t="s">
        <v>1</v>
      </c>
      <c r="E1" t="s">
        <v>17</v>
      </c>
    </row>
    <row r="2" spans="1:5" x14ac:dyDescent="0.25">
      <c r="A2" t="s">
        <v>2</v>
      </c>
      <c r="C2" t="s">
        <v>2</v>
      </c>
      <c r="E2" t="s">
        <v>18</v>
      </c>
    </row>
    <row r="3" spans="1:5" x14ac:dyDescent="0.25">
      <c r="A3" t="s">
        <v>3</v>
      </c>
      <c r="C3" t="s">
        <v>3</v>
      </c>
      <c r="E3" t="s">
        <v>19</v>
      </c>
    </row>
    <row r="4" spans="1:5" x14ac:dyDescent="0.25">
      <c r="A4" t="s">
        <v>4</v>
      </c>
      <c r="C4" t="s">
        <v>4</v>
      </c>
      <c r="E4" t="s">
        <v>20</v>
      </c>
    </row>
    <row r="5" spans="1:5" x14ac:dyDescent="0.25">
      <c r="A5" t="s">
        <v>5</v>
      </c>
      <c r="C5" t="s">
        <v>5</v>
      </c>
      <c r="E5" t="s">
        <v>21</v>
      </c>
    </row>
    <row r="6" spans="1:5" x14ac:dyDescent="0.25">
      <c r="C6" t="s">
        <v>14</v>
      </c>
      <c r="E6" t="s">
        <v>22</v>
      </c>
    </row>
    <row r="7" spans="1:5" x14ac:dyDescent="0.25">
      <c r="E7" t="s">
        <v>23</v>
      </c>
    </row>
    <row r="8" spans="1:5" x14ac:dyDescent="0.25">
      <c r="E8" t="s">
        <v>24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NÄYTTELYKOIRAT</vt:lpstr>
      <vt:lpstr>Sheet2</vt:lpstr>
      <vt:lpstr>Openlist</vt:lpstr>
      <vt:lpstr>rypit</vt:lpstr>
      <vt:lpstr>RYPsij</vt:lpstr>
      <vt:lpstr>sijoitus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2022-12-06T17:01:50Z</dcterms:created>
  <dcterms:modified xsi:type="dcterms:W3CDTF">2025-12-22T06:45:36Z</dcterms:modified>
</cp:coreProperties>
</file>